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mc:AlternateContent xmlns:mc="http://schemas.openxmlformats.org/markup-compatibility/2006">
    <mc:Choice Requires="x15">
      <x15ac:absPath xmlns:x15ac="http://schemas.microsoft.com/office/spreadsheetml/2010/11/ac" url="\\afsv03\home_dir\mlohnes\__Projects\Patient Safety\CMD\Share\"/>
    </mc:Choice>
  </mc:AlternateContent>
  <xr:revisionPtr revIDLastSave="0" documentId="13_ncr:1_{C153247E-C347-418D-86BE-594B1C6950D3}" xr6:coauthVersionLast="41" xr6:coauthVersionMax="41" xr10:uidLastSave="{00000000-0000-0000-0000-000000000000}"/>
  <bookViews>
    <workbookView xWindow="1152" yWindow="1152" windowWidth="19800" windowHeight="10428" tabRatio="890" activeTab="9" xr2:uid="{00000000-000D-0000-FFFF-FFFF00000000}"/>
  </bookViews>
  <sheets>
    <sheet name="KEY Data Elements" sheetId="17" r:id="rId1"/>
    <sheet name="EXAMPLE Scorecard_Site1" sheetId="22" r:id="rId2"/>
    <sheet name="Scorecard_Site2" sheetId="18" state="hidden" r:id="rId3"/>
    <sheet name="Scorecard_Site3" sheetId="19" state="hidden" r:id="rId4"/>
    <sheet name="Analysis_Site2" sheetId="20" state="hidden" r:id="rId5"/>
    <sheet name="Analysis_Site3" sheetId="21" state="hidden" r:id="rId6"/>
    <sheet name="Scorecard_ALL" sheetId="13" state="hidden" r:id="rId7"/>
    <sheet name="Analysis_ALL" sheetId="16" state="hidden" r:id="rId8"/>
    <sheet name="Scorecard Definitions" sheetId="23" r:id="rId9"/>
    <sheet name="Value Sets" sheetId="5" r:id="rId10"/>
    <sheet name="Value Set Evaluation" sheetId="6" state="hidden" r:id="rId11"/>
  </sheets>
  <externalReferences>
    <externalReference r:id="rId12"/>
  </externalReferences>
  <definedNames>
    <definedName name="_xlnm._FilterDatabase" localSheetId="9" hidden="1">'Value Sets'!$A$3:$P$565</definedName>
    <definedName name="_xlnm.Print_Area" localSheetId="7">Analysis_ALL!$A$1:$L$39</definedName>
    <definedName name="_xlnm.Print_Area" localSheetId="4">Analysis_Site2!$A$1:$L$75</definedName>
    <definedName name="_xlnm.Print_Area" localSheetId="5">Analysis_Site3!$A$1:$L$75</definedName>
    <definedName name="_xlnm.Print_Area" localSheetId="1">'EXAMPLE Scorecard_Site1'!$A$1:$Q$55</definedName>
    <definedName name="_xlnm.Print_Area" localSheetId="6">Scorecard_ALL!$A$1:$O$56</definedName>
    <definedName name="_xlnm.Print_Area" localSheetId="2">Scorecard_Site2!$A$1:$M$59</definedName>
    <definedName name="_xlnm.Print_Area" localSheetId="3">Scorecard_Site3!$A$1:$M$59</definedName>
    <definedName name="_xlnm.Print_Titles" localSheetId="1">'EXAMPLE Scorecard_Site1'!$1:$4</definedName>
    <definedName name="_xlnm.Print_Titles" localSheetId="2">Scorecard_Site2!$1:$4</definedName>
    <definedName name="_xlnm.Print_Titles" localSheetId="3">Scorecard_Site3!$1:$4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22" l="1"/>
  <c r="B24" i="22"/>
  <c r="B22" i="22"/>
  <c r="B20" i="22"/>
  <c r="B18" i="22"/>
  <c r="B16" i="22"/>
  <c r="B14" i="22"/>
  <c r="B12" i="22"/>
  <c r="B10" i="22"/>
  <c r="B8" i="22"/>
  <c r="B6" i="22"/>
  <c r="A1" i="22"/>
  <c r="E62" i="21" l="1"/>
  <c r="D62" i="21"/>
  <c r="C62" i="21"/>
  <c r="B62" i="21"/>
  <c r="E61" i="21"/>
  <c r="D61" i="21"/>
  <c r="C61" i="21"/>
  <c r="B61" i="21"/>
  <c r="E60" i="21"/>
  <c r="D60" i="21"/>
  <c r="C60" i="21"/>
  <c r="B60" i="21"/>
  <c r="E59" i="21"/>
  <c r="D59" i="21"/>
  <c r="C59" i="21"/>
  <c r="B59" i="21"/>
  <c r="E58" i="21"/>
  <c r="D58" i="21"/>
  <c r="C58" i="21"/>
  <c r="B58" i="21"/>
  <c r="E57" i="21"/>
  <c r="D57" i="21"/>
  <c r="C57" i="21"/>
  <c r="B57" i="21"/>
  <c r="E56" i="21"/>
  <c r="D56" i="21"/>
  <c r="C56" i="21"/>
  <c r="B56" i="21"/>
  <c r="E55" i="21"/>
  <c r="D55" i="21"/>
  <c r="C55" i="21"/>
  <c r="B55" i="21"/>
  <c r="E54" i="21"/>
  <c r="D54" i="21"/>
  <c r="C54" i="21"/>
  <c r="B54" i="21"/>
  <c r="E53" i="21"/>
  <c r="D53" i="21"/>
  <c r="C53" i="21"/>
  <c r="B53" i="21"/>
  <c r="E52" i="21"/>
  <c r="D52" i="21"/>
  <c r="C52" i="21"/>
  <c r="B52" i="21"/>
  <c r="E51" i="21"/>
  <c r="D51" i="21"/>
  <c r="C51" i="21"/>
  <c r="B51" i="21"/>
  <c r="E50" i="21"/>
  <c r="D50" i="21"/>
  <c r="C50" i="21"/>
  <c r="B50" i="21"/>
  <c r="E49" i="21"/>
  <c r="D49" i="21"/>
  <c r="C49" i="21"/>
  <c r="B49" i="21"/>
  <c r="E48" i="21"/>
  <c r="D48" i="21"/>
  <c r="C48" i="21"/>
  <c r="B48" i="21"/>
  <c r="E47" i="21"/>
  <c r="D47" i="21"/>
  <c r="C47" i="21"/>
  <c r="B47" i="21"/>
  <c r="E46" i="21"/>
  <c r="D46" i="21"/>
  <c r="C46" i="21"/>
  <c r="B46" i="21"/>
  <c r="E45" i="21"/>
  <c r="D45" i="21"/>
  <c r="C45" i="21"/>
  <c r="B45" i="21"/>
  <c r="E44" i="21"/>
  <c r="D44" i="21"/>
  <c r="C44" i="21"/>
  <c r="B44" i="21"/>
  <c r="E43" i="21"/>
  <c r="D43" i="21"/>
  <c r="C43" i="21"/>
  <c r="B43" i="21"/>
  <c r="E42" i="21"/>
  <c r="D42" i="21"/>
  <c r="C42" i="21"/>
  <c r="B42" i="21"/>
  <c r="E41" i="21"/>
  <c r="D41" i="21"/>
  <c r="C41" i="21"/>
  <c r="B41" i="21"/>
  <c r="E40" i="21"/>
  <c r="D40" i="21"/>
  <c r="C40" i="21"/>
  <c r="B40" i="21"/>
  <c r="E39" i="21"/>
  <c r="E68" i="21" s="1"/>
  <c r="D39" i="21"/>
  <c r="C39" i="21"/>
  <c r="B39"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E9" i="21"/>
  <c r="D9" i="21"/>
  <c r="C9" i="21"/>
  <c r="B9" i="21"/>
  <c r="E8" i="21"/>
  <c r="D8" i="21"/>
  <c r="C8" i="21"/>
  <c r="B8" i="21"/>
  <c r="E7" i="21"/>
  <c r="D7" i="21"/>
  <c r="C7" i="21"/>
  <c r="B7" i="21"/>
  <c r="E6" i="21"/>
  <c r="D6" i="21"/>
  <c r="C6" i="21"/>
  <c r="B6" i="21"/>
  <c r="E5" i="21"/>
  <c r="D5" i="21"/>
  <c r="C5" i="21"/>
  <c r="B5" i="21"/>
  <c r="E4" i="21"/>
  <c r="D4" i="21"/>
  <c r="D33" i="21" s="1"/>
  <c r="C4" i="21"/>
  <c r="B4" i="21"/>
  <c r="A1" i="21"/>
  <c r="E62" i="20"/>
  <c r="D62" i="20"/>
  <c r="C62" i="20"/>
  <c r="B62" i="20"/>
  <c r="E61" i="20"/>
  <c r="D61" i="20"/>
  <c r="C61" i="20"/>
  <c r="B61" i="20"/>
  <c r="E60" i="20"/>
  <c r="D60" i="20"/>
  <c r="C60" i="20"/>
  <c r="B60" i="20"/>
  <c r="E59" i="20"/>
  <c r="D59" i="20"/>
  <c r="C59" i="20"/>
  <c r="B59" i="20"/>
  <c r="E58" i="20"/>
  <c r="D58" i="20"/>
  <c r="C58" i="20"/>
  <c r="B58" i="20"/>
  <c r="E57" i="20"/>
  <c r="D57" i="20"/>
  <c r="C57" i="20"/>
  <c r="B57" i="20"/>
  <c r="E56" i="20"/>
  <c r="D56" i="20"/>
  <c r="C56" i="20"/>
  <c r="B56" i="20"/>
  <c r="E55" i="20"/>
  <c r="D55" i="20"/>
  <c r="C55" i="20"/>
  <c r="B55" i="20"/>
  <c r="E54" i="20"/>
  <c r="D54" i="20"/>
  <c r="C54" i="20"/>
  <c r="B54" i="20"/>
  <c r="E53" i="20"/>
  <c r="D53" i="20"/>
  <c r="C53" i="20"/>
  <c r="B53" i="20"/>
  <c r="E52" i="20"/>
  <c r="D52" i="20"/>
  <c r="C52" i="20"/>
  <c r="B52" i="20"/>
  <c r="E51" i="20"/>
  <c r="D51" i="20"/>
  <c r="C51" i="20"/>
  <c r="B51" i="20"/>
  <c r="E50" i="20"/>
  <c r="D50" i="20"/>
  <c r="C50" i="20"/>
  <c r="B50" i="20"/>
  <c r="E49" i="20"/>
  <c r="D49" i="20"/>
  <c r="C49" i="20"/>
  <c r="B49" i="20"/>
  <c r="E48" i="20"/>
  <c r="D48" i="20"/>
  <c r="C48" i="20"/>
  <c r="B48" i="20"/>
  <c r="E47" i="20"/>
  <c r="D47" i="20"/>
  <c r="C47" i="20"/>
  <c r="B47" i="20"/>
  <c r="E46" i="20"/>
  <c r="D46" i="20"/>
  <c r="C46" i="20"/>
  <c r="B46" i="20"/>
  <c r="E45" i="20"/>
  <c r="D45" i="20"/>
  <c r="C45" i="20"/>
  <c r="B45" i="20"/>
  <c r="E44" i="20"/>
  <c r="D44" i="20"/>
  <c r="C44" i="20"/>
  <c r="B44" i="20"/>
  <c r="E43" i="20"/>
  <c r="D43" i="20"/>
  <c r="C43" i="20"/>
  <c r="B43" i="20"/>
  <c r="E42" i="20"/>
  <c r="D42" i="20"/>
  <c r="C42" i="20"/>
  <c r="B42" i="20"/>
  <c r="E41" i="20"/>
  <c r="D41" i="20"/>
  <c r="C41" i="20"/>
  <c r="B41" i="20"/>
  <c r="E40" i="20"/>
  <c r="D40" i="20"/>
  <c r="C40" i="20"/>
  <c r="B40" i="20"/>
  <c r="E39" i="20"/>
  <c r="E68" i="20" s="1"/>
  <c r="D39" i="20"/>
  <c r="C39" i="20"/>
  <c r="C68" i="20" s="1"/>
  <c r="B39" i="20"/>
  <c r="E27" i="20"/>
  <c r="D27" i="20"/>
  <c r="C27" i="20"/>
  <c r="B27" i="20"/>
  <c r="E26" i="20"/>
  <c r="D26" i="20"/>
  <c r="C26" i="20"/>
  <c r="B26" i="20"/>
  <c r="E25" i="20"/>
  <c r="D25" i="20"/>
  <c r="C25" i="20"/>
  <c r="B25" i="20"/>
  <c r="E24" i="20"/>
  <c r="D24" i="20"/>
  <c r="C24" i="20"/>
  <c r="B24" i="20"/>
  <c r="E23" i="20"/>
  <c r="D23" i="20"/>
  <c r="C23" i="20"/>
  <c r="B23" i="20"/>
  <c r="E22" i="20"/>
  <c r="D22" i="20"/>
  <c r="C22" i="20"/>
  <c r="B22" i="20"/>
  <c r="E21" i="20"/>
  <c r="D21" i="20"/>
  <c r="C21" i="20"/>
  <c r="B21" i="20"/>
  <c r="E20" i="20"/>
  <c r="D20" i="20"/>
  <c r="C20" i="20"/>
  <c r="B20" i="20"/>
  <c r="E19" i="20"/>
  <c r="D19" i="20"/>
  <c r="C19" i="20"/>
  <c r="B19" i="20"/>
  <c r="E18" i="20"/>
  <c r="D18" i="20"/>
  <c r="C18" i="20"/>
  <c r="B18" i="20"/>
  <c r="E17" i="20"/>
  <c r="D17" i="20"/>
  <c r="C17" i="20"/>
  <c r="B17" i="20"/>
  <c r="E16" i="20"/>
  <c r="D16" i="20"/>
  <c r="C16" i="20"/>
  <c r="B16" i="20"/>
  <c r="E15" i="20"/>
  <c r="D15" i="20"/>
  <c r="C15" i="20"/>
  <c r="B15" i="20"/>
  <c r="E14" i="20"/>
  <c r="D14" i="20"/>
  <c r="C14" i="20"/>
  <c r="B14" i="20"/>
  <c r="E13" i="20"/>
  <c r="D13" i="20"/>
  <c r="C13" i="20"/>
  <c r="B13" i="20"/>
  <c r="E12" i="20"/>
  <c r="D12" i="20"/>
  <c r="C12" i="20"/>
  <c r="B12" i="20"/>
  <c r="E11" i="20"/>
  <c r="D11" i="20"/>
  <c r="C11" i="20"/>
  <c r="B11" i="20"/>
  <c r="E10" i="20"/>
  <c r="D10" i="20"/>
  <c r="C10" i="20"/>
  <c r="B10" i="20"/>
  <c r="E9" i="20"/>
  <c r="D9" i="20"/>
  <c r="C9" i="20"/>
  <c r="B9" i="20"/>
  <c r="E8" i="20"/>
  <c r="D8" i="20"/>
  <c r="C8" i="20"/>
  <c r="B8" i="20"/>
  <c r="E7" i="20"/>
  <c r="D7" i="20"/>
  <c r="C7" i="20"/>
  <c r="B7" i="20"/>
  <c r="E6" i="20"/>
  <c r="D6" i="20"/>
  <c r="C6" i="20"/>
  <c r="B6" i="20"/>
  <c r="E5" i="20"/>
  <c r="D5" i="20"/>
  <c r="C5" i="20"/>
  <c r="B5" i="20"/>
  <c r="E4" i="20"/>
  <c r="E33" i="20" s="1"/>
  <c r="D4" i="20"/>
  <c r="D33" i="20" s="1"/>
  <c r="C4" i="20"/>
  <c r="C33" i="20" s="1"/>
  <c r="B4" i="20"/>
  <c r="A1" i="20"/>
  <c r="B52" i="19"/>
  <c r="B50" i="19"/>
  <c r="B48" i="19"/>
  <c r="B46" i="19"/>
  <c r="B44" i="19"/>
  <c r="B42" i="19"/>
  <c r="B40" i="19"/>
  <c r="B38" i="19"/>
  <c r="B36" i="19"/>
  <c r="B34" i="19"/>
  <c r="B32" i="19"/>
  <c r="B30" i="19"/>
  <c r="B28" i="19"/>
  <c r="B26" i="19"/>
  <c r="B24" i="19"/>
  <c r="B22" i="19"/>
  <c r="B20" i="19"/>
  <c r="B18" i="19"/>
  <c r="B16" i="19"/>
  <c r="B14" i="19"/>
  <c r="B12" i="19"/>
  <c r="B10" i="19"/>
  <c r="B8" i="19"/>
  <c r="B6" i="19"/>
  <c r="A1" i="19"/>
  <c r="B52" i="18"/>
  <c r="B50" i="18"/>
  <c r="B48" i="18"/>
  <c r="B46" i="18"/>
  <c r="B44" i="18"/>
  <c r="B42" i="18"/>
  <c r="B40" i="18"/>
  <c r="B38" i="18"/>
  <c r="B36" i="18"/>
  <c r="B34" i="18"/>
  <c r="B32" i="18"/>
  <c r="B30" i="18"/>
  <c r="B28" i="18"/>
  <c r="B26" i="18"/>
  <c r="B24" i="18"/>
  <c r="B22" i="18"/>
  <c r="B20" i="18"/>
  <c r="B18" i="18"/>
  <c r="B16" i="18"/>
  <c r="B14" i="18"/>
  <c r="B12" i="18"/>
  <c r="B10" i="18"/>
  <c r="B8" i="18"/>
  <c r="B6" i="18"/>
  <c r="A1" i="18"/>
  <c r="C33" i="21" l="1"/>
  <c r="C65" i="21"/>
  <c r="E32" i="21"/>
  <c r="D68" i="20"/>
  <c r="D66" i="20"/>
  <c r="D68" i="21"/>
  <c r="H40" i="21"/>
  <c r="I40" i="21" s="1"/>
  <c r="J4" i="21"/>
  <c r="K4" i="21" s="1"/>
  <c r="H40" i="20"/>
  <c r="I40" i="20" s="1"/>
  <c r="J40" i="21"/>
  <c r="H4" i="21"/>
  <c r="I4" i="21" s="1"/>
  <c r="J4" i="20"/>
  <c r="K4" i="20" s="1"/>
  <c r="E30" i="21"/>
  <c r="E33" i="21"/>
  <c r="C66" i="21"/>
  <c r="G4" i="21"/>
  <c r="D30" i="21"/>
  <c r="D31" i="21"/>
  <c r="D32" i="21"/>
  <c r="D34" i="21" s="1"/>
  <c r="B65" i="21"/>
  <c r="B66" i="21"/>
  <c r="B67" i="21"/>
  <c r="B68" i="21"/>
  <c r="E31" i="21"/>
  <c r="C67" i="21"/>
  <c r="C68" i="21"/>
  <c r="B30" i="21"/>
  <c r="B31" i="21"/>
  <c r="B32" i="21"/>
  <c r="B33" i="21"/>
  <c r="G40" i="21"/>
  <c r="D65" i="21"/>
  <c r="D66" i="21"/>
  <c r="D67" i="21"/>
  <c r="C30" i="21"/>
  <c r="C31" i="21"/>
  <c r="C32" i="21"/>
  <c r="C34" i="21" s="1"/>
  <c r="E65" i="21"/>
  <c r="E66" i="21"/>
  <c r="E67" i="21"/>
  <c r="E69" i="21" s="1"/>
  <c r="G4" i="20"/>
  <c r="D30" i="20"/>
  <c r="D31" i="20"/>
  <c r="D32" i="20"/>
  <c r="D34" i="20" s="1"/>
  <c r="B65" i="20"/>
  <c r="B66" i="20"/>
  <c r="B67" i="20"/>
  <c r="B68" i="20"/>
  <c r="H4" i="20"/>
  <c r="I4" i="20" s="1"/>
  <c r="E30" i="20"/>
  <c r="E31" i="20"/>
  <c r="E32" i="20"/>
  <c r="E34" i="20" s="1"/>
  <c r="J40" i="20"/>
  <c r="C65" i="20"/>
  <c r="C66" i="20"/>
  <c r="C67" i="20"/>
  <c r="C69" i="20" s="1"/>
  <c r="B30" i="20"/>
  <c r="B31" i="20"/>
  <c r="B32" i="20"/>
  <c r="B33" i="20"/>
  <c r="G40" i="20"/>
  <c r="D65" i="20"/>
  <c r="D67" i="20"/>
  <c r="C30" i="20"/>
  <c r="C31" i="20"/>
  <c r="C32" i="20"/>
  <c r="C34" i="20" s="1"/>
  <c r="E65" i="20"/>
  <c r="E66" i="20"/>
  <c r="E67" i="20"/>
  <c r="E69" i="20" s="1"/>
  <c r="E34" i="21" l="1"/>
  <c r="D69" i="21"/>
  <c r="D69" i="20"/>
  <c r="L40" i="21"/>
  <c r="K40" i="21"/>
  <c r="L4" i="21"/>
  <c r="B69" i="21"/>
  <c r="B34" i="21"/>
  <c r="C69" i="21"/>
  <c r="L40" i="20"/>
  <c r="K40" i="20"/>
  <c r="B34" i="20"/>
  <c r="B69" i="20"/>
  <c r="L4" i="20"/>
  <c r="N52" i="13" l="1"/>
  <c r="O52" i="13" s="1"/>
  <c r="M52" i="13"/>
  <c r="K52" i="13"/>
  <c r="L52" i="13" s="1"/>
  <c r="J52" i="13"/>
  <c r="H52" i="13"/>
  <c r="I52" i="13" s="1"/>
  <c r="G52" i="13"/>
  <c r="E52" i="13"/>
  <c r="F52" i="13" s="1"/>
  <c r="D52" i="13"/>
  <c r="N51" i="13"/>
  <c r="O51" i="13" s="1"/>
  <c r="M51" i="13"/>
  <c r="K51" i="13"/>
  <c r="L51" i="13" s="1"/>
  <c r="J51" i="13"/>
  <c r="H51" i="13"/>
  <c r="I51" i="13" s="1"/>
  <c r="G51" i="13"/>
  <c r="E51" i="13"/>
  <c r="F51" i="13" s="1"/>
  <c r="D51" i="13"/>
  <c r="N50" i="13"/>
  <c r="O50" i="13" s="1"/>
  <c r="M50" i="13"/>
  <c r="K50" i="13"/>
  <c r="L50" i="13" s="1"/>
  <c r="J50" i="13"/>
  <c r="H50" i="13"/>
  <c r="I50" i="13" s="1"/>
  <c r="G50" i="13"/>
  <c r="E50" i="13"/>
  <c r="F50" i="13" s="1"/>
  <c r="D50" i="13"/>
  <c r="N49" i="13"/>
  <c r="O49" i="13" s="1"/>
  <c r="M49" i="13"/>
  <c r="K49" i="13"/>
  <c r="L49" i="13" s="1"/>
  <c r="J49" i="13"/>
  <c r="H49" i="13"/>
  <c r="I49" i="13" s="1"/>
  <c r="G49" i="13"/>
  <c r="E49" i="13"/>
  <c r="F49" i="13" s="1"/>
  <c r="D49" i="13"/>
  <c r="N48" i="13"/>
  <c r="O48" i="13" s="1"/>
  <c r="M48" i="13"/>
  <c r="K48" i="13"/>
  <c r="L48" i="13" s="1"/>
  <c r="J48" i="13"/>
  <c r="H48" i="13"/>
  <c r="I48" i="13" s="1"/>
  <c r="G48" i="13"/>
  <c r="E48" i="13"/>
  <c r="F48" i="13" s="1"/>
  <c r="D48" i="13"/>
  <c r="N47" i="13"/>
  <c r="O47" i="13" s="1"/>
  <c r="M47" i="13"/>
  <c r="K47" i="13"/>
  <c r="L47" i="13" s="1"/>
  <c r="J47" i="13"/>
  <c r="H47" i="13"/>
  <c r="I47" i="13" s="1"/>
  <c r="G47" i="13"/>
  <c r="E47" i="13"/>
  <c r="F47" i="13" s="1"/>
  <c r="D47" i="13"/>
  <c r="N46" i="13"/>
  <c r="O46" i="13" s="1"/>
  <c r="M46" i="13"/>
  <c r="K46" i="13"/>
  <c r="L46" i="13" s="1"/>
  <c r="J46" i="13"/>
  <c r="H46" i="13"/>
  <c r="I46" i="13" s="1"/>
  <c r="G46" i="13"/>
  <c r="E46" i="13"/>
  <c r="F46" i="13" s="1"/>
  <c r="D46" i="13"/>
  <c r="N45" i="13"/>
  <c r="O45" i="13" s="1"/>
  <c r="M45" i="13"/>
  <c r="K45" i="13"/>
  <c r="L45" i="13" s="1"/>
  <c r="J45" i="13"/>
  <c r="H45" i="13"/>
  <c r="I45" i="13" s="1"/>
  <c r="G45" i="13"/>
  <c r="E45" i="13"/>
  <c r="F45" i="13" s="1"/>
  <c r="D45" i="13"/>
  <c r="C16" i="16" l="1"/>
  <c r="D16" i="16"/>
  <c r="E16" i="16"/>
  <c r="E15" i="16" l="1"/>
  <c r="C15" i="16"/>
  <c r="D15" i="16"/>
  <c r="D35" i="13" l="1"/>
  <c r="E13"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2" i="13"/>
  <c r="E11" i="13"/>
  <c r="E10"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K44" i="13"/>
  <c r="K43" i="13"/>
  <c r="K42" i="13"/>
  <c r="K41" i="13"/>
  <c r="K40" i="13"/>
  <c r="K39" i="13"/>
  <c r="K38" i="13"/>
  <c r="K37" i="13"/>
  <c r="K36" i="13"/>
  <c r="K35" i="13"/>
  <c r="K34" i="13"/>
  <c r="K33" i="13"/>
  <c r="K32" i="13"/>
  <c r="K31" i="13"/>
  <c r="K30" i="13"/>
  <c r="K29" i="13"/>
  <c r="K28" i="13"/>
  <c r="K27" i="13"/>
  <c r="K26" i="13"/>
  <c r="K25" i="13"/>
  <c r="K24" i="13"/>
  <c r="K23" i="13"/>
  <c r="K22" i="13"/>
  <c r="K21" i="13"/>
  <c r="K20" i="13"/>
  <c r="K19" i="13"/>
  <c r="K18" i="13"/>
  <c r="K17" i="13"/>
  <c r="K16" i="13"/>
  <c r="K15" i="13"/>
  <c r="K14" i="13"/>
  <c r="K13" i="13"/>
  <c r="K12" i="13"/>
  <c r="K11" i="13"/>
  <c r="K10" i="13"/>
  <c r="K9" i="13"/>
  <c r="H9"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E9" i="13"/>
  <c r="M44" i="13"/>
  <c r="M43" i="13"/>
  <c r="M42" i="13"/>
  <c r="M41" i="13"/>
  <c r="M40" i="13"/>
  <c r="M39" i="13"/>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2" i="13"/>
  <c r="M11" i="13"/>
  <c r="M10"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13"/>
  <c r="G10" i="13"/>
  <c r="J10" i="13"/>
  <c r="G44" i="13"/>
  <c r="G43" i="13"/>
  <c r="G42" i="13"/>
  <c r="G41" i="13"/>
  <c r="G40" i="13"/>
  <c r="G39" i="13"/>
  <c r="G37" i="13"/>
  <c r="G38"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D44" i="13"/>
  <c r="D43" i="13"/>
  <c r="D42" i="13"/>
  <c r="D41" i="13"/>
  <c r="D40" i="13"/>
  <c r="D39" i="13"/>
  <c r="D38" i="13"/>
  <c r="D37" i="13"/>
  <c r="D36"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M9" i="13"/>
  <c r="J9" i="13"/>
  <c r="G9" i="13"/>
  <c r="D9" i="13"/>
  <c r="A1" i="16" l="1"/>
  <c r="B16" i="16" l="1"/>
  <c r="B15" i="16"/>
  <c r="D7" i="16"/>
  <c r="D6" i="16"/>
  <c r="B7" i="16"/>
  <c r="B6" i="16"/>
  <c r="C6" i="16"/>
  <c r="C7" i="16"/>
  <c r="E7" i="16"/>
  <c r="E6" i="16"/>
  <c r="O44" i="13"/>
  <c r="O42" i="13"/>
  <c r="O40" i="13"/>
  <c r="O38" i="13"/>
  <c r="O36" i="13"/>
  <c r="O34" i="13"/>
  <c r="O32" i="13"/>
  <c r="O30" i="13"/>
  <c r="O28" i="13"/>
  <c r="O26" i="13"/>
  <c r="O24" i="13"/>
  <c r="O22" i="13"/>
  <c r="O20" i="13"/>
  <c r="O18" i="13"/>
  <c r="O16" i="13"/>
  <c r="O14" i="13"/>
  <c r="O12" i="13"/>
  <c r="F14" i="13"/>
  <c r="F30" i="13"/>
  <c r="F38" i="13"/>
  <c r="F22" i="13"/>
  <c r="I18" i="13"/>
  <c r="I26" i="13"/>
  <c r="I34" i="13"/>
  <c r="I42" i="13"/>
  <c r="L14" i="13"/>
  <c r="L22" i="13"/>
  <c r="L30" i="13"/>
  <c r="L38" i="13"/>
  <c r="F16" i="13"/>
  <c r="F24" i="13"/>
  <c r="F32" i="13"/>
  <c r="F40" i="13"/>
  <c r="I12" i="13"/>
  <c r="I20" i="13"/>
  <c r="I28" i="13"/>
  <c r="I36" i="13"/>
  <c r="I44" i="13"/>
  <c r="L16" i="13"/>
  <c r="L24" i="13"/>
  <c r="L32" i="13"/>
  <c r="L40" i="13"/>
  <c r="F18" i="13"/>
  <c r="F26" i="13"/>
  <c r="F34" i="13"/>
  <c r="F42" i="13"/>
  <c r="I14" i="13"/>
  <c r="I22" i="13"/>
  <c r="I30" i="13"/>
  <c r="I38" i="13"/>
  <c r="L18" i="13"/>
  <c r="L26" i="13"/>
  <c r="L34" i="13"/>
  <c r="L42" i="13"/>
  <c r="F12" i="13"/>
  <c r="F20" i="13"/>
  <c r="F28" i="13"/>
  <c r="F36" i="13"/>
  <c r="F44" i="13"/>
  <c r="I16" i="13"/>
  <c r="I24" i="13"/>
  <c r="I32" i="13"/>
  <c r="I40" i="13"/>
  <c r="L12" i="13"/>
  <c r="L20" i="13"/>
  <c r="L28" i="13"/>
  <c r="L36" i="13"/>
  <c r="L44" i="13"/>
  <c r="B8" i="16" l="1"/>
  <c r="D8" i="16"/>
  <c r="E8" i="16"/>
  <c r="C8" i="16"/>
  <c r="A2" i="13"/>
  <c r="I9" i="13" l="1"/>
  <c r="L29" i="13"/>
  <c r="F33" i="13"/>
  <c r="L37" i="13"/>
  <c r="I39" i="13"/>
  <c r="L9" i="13"/>
  <c r="F11" i="13"/>
  <c r="O13" i="13"/>
  <c r="L15" i="13"/>
  <c r="I17" i="13"/>
  <c r="F19" i="13"/>
  <c r="O21" i="13"/>
  <c r="L23" i="13"/>
  <c r="I25" i="13"/>
  <c r="F27" i="13"/>
  <c r="O29" i="13"/>
  <c r="L31" i="13"/>
  <c r="I33" i="13"/>
  <c r="F35" i="13"/>
  <c r="O37" i="13"/>
  <c r="L39" i="13"/>
  <c r="I41" i="13"/>
  <c r="F43" i="13"/>
  <c r="O9" i="13"/>
  <c r="I11" i="13"/>
  <c r="F13" i="13"/>
  <c r="L17" i="13"/>
  <c r="O23" i="13"/>
  <c r="L25" i="13"/>
  <c r="I27" i="13"/>
  <c r="F29" i="13"/>
  <c r="O31" i="13"/>
  <c r="L33" i="13"/>
  <c r="I35" i="13"/>
  <c r="F37" i="13"/>
  <c r="O39" i="13"/>
  <c r="L41" i="13"/>
  <c r="I43" i="13"/>
  <c r="O11" i="13"/>
  <c r="L13" i="13"/>
  <c r="I15" i="13"/>
  <c r="F17" i="13"/>
  <c r="O19" i="13"/>
  <c r="L21" i="13"/>
  <c r="I23" i="13"/>
  <c r="F25" i="13"/>
  <c r="O27" i="13"/>
  <c r="I31" i="13"/>
  <c r="O35" i="13"/>
  <c r="F41" i="13"/>
  <c r="O43" i="13"/>
  <c r="O15" i="13"/>
  <c r="I19" i="13"/>
  <c r="F21" i="13"/>
  <c r="F9" i="13"/>
  <c r="L11" i="13"/>
  <c r="I13" i="13"/>
  <c r="F15" i="13"/>
  <c r="O17" i="13"/>
  <c r="L19" i="13"/>
  <c r="I21" i="13"/>
  <c r="F23" i="13"/>
  <c r="O25" i="13"/>
  <c r="L27" i="13"/>
  <c r="I29" i="13"/>
  <c r="F31" i="13"/>
  <c r="O33" i="13"/>
  <c r="L35" i="13"/>
  <c r="I37" i="13"/>
  <c r="F39" i="13"/>
  <c r="O41" i="13"/>
  <c r="L43" i="13"/>
  <c r="G16" i="16" l="1"/>
  <c r="G7" i="16"/>
  <c r="E17" i="16"/>
  <c r="C17" i="16"/>
  <c r="G15" i="16"/>
  <c r="B17" i="16"/>
  <c r="G6" i="16"/>
  <c r="D17" i="16"/>
  <c r="G17" i="16" l="1"/>
  <c r="L16" i="16" s="1"/>
  <c r="G8" i="16"/>
  <c r="L4" i="16" s="1"/>
  <c r="F10" i="13"/>
  <c r="L10" i="13"/>
  <c r="I10" i="13"/>
  <c r="O10" i="13"/>
  <c r="A1" i="6"/>
  <c r="A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Kirsten Barrett</author>
  </authors>
  <commentList>
    <comment ref="A22" authorId="0" shapeId="0" xr:uid="{00000000-0006-0000-0700-000001000000}">
      <text>
        <r>
          <rPr>
            <b/>
            <sz val="9"/>
            <color indexed="81"/>
            <rFont val="Tahoma"/>
            <family val="2"/>
          </rPr>
          <t>Kirsten Barrett:</t>
        </r>
        <r>
          <rPr>
            <sz val="9"/>
            <color indexed="81"/>
            <rFont val="Tahoma"/>
            <family val="2"/>
          </rPr>
          <t xml:space="preserve">
Which ones?</t>
        </r>
      </text>
    </comment>
    <comment ref="A57" authorId="0" shapeId="0" xr:uid="{00000000-0006-0000-0700-000002000000}">
      <text>
        <r>
          <rPr>
            <b/>
            <sz val="9"/>
            <color indexed="81"/>
            <rFont val="Tahoma"/>
            <family val="2"/>
          </rPr>
          <t>Kirsten Barrett:</t>
        </r>
        <r>
          <rPr>
            <sz val="9"/>
            <color indexed="81"/>
            <rFont val="Tahoma"/>
            <family val="2"/>
          </rPr>
          <t xml:space="preserve">
Which ones?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Kirsten Barrett</author>
  </authors>
  <commentList>
    <comment ref="A22" authorId="0" shapeId="0" xr:uid="{00000000-0006-0000-0800-000001000000}">
      <text>
        <r>
          <rPr>
            <b/>
            <sz val="9"/>
            <color indexed="81"/>
            <rFont val="Tahoma"/>
            <family val="2"/>
          </rPr>
          <t>Kirsten Barrett:</t>
        </r>
        <r>
          <rPr>
            <sz val="9"/>
            <color indexed="81"/>
            <rFont val="Tahoma"/>
            <family val="2"/>
          </rPr>
          <t xml:space="preserve">
Which ones?</t>
        </r>
      </text>
    </comment>
    <comment ref="A57" authorId="0" shapeId="0" xr:uid="{00000000-0006-0000-0800-000002000000}">
      <text>
        <r>
          <rPr>
            <b/>
            <sz val="9"/>
            <color indexed="81"/>
            <rFont val="Tahoma"/>
            <family val="2"/>
          </rPr>
          <t>Kirsten Barrett:</t>
        </r>
        <r>
          <rPr>
            <sz val="9"/>
            <color indexed="81"/>
            <rFont val="Tahoma"/>
            <family val="2"/>
          </rPr>
          <t xml:space="preserve">
Which ones?</t>
        </r>
      </text>
    </comment>
  </commentList>
</comments>
</file>

<file path=xl/sharedStrings.xml><?xml version="1.0" encoding="utf-8"?>
<sst xmlns="http://schemas.openxmlformats.org/spreadsheetml/2006/main" count="1434" uniqueCount="407">
  <si>
    <t>#</t>
  </si>
  <si>
    <t>Data Element</t>
  </si>
  <si>
    <t>Data Element Attributes</t>
  </si>
  <si>
    <t>Value Set</t>
  </si>
  <si>
    <t>DATA AVAILABILITY</t>
  </si>
  <si>
    <t>Current</t>
  </si>
  <si>
    <t>Future</t>
  </si>
  <si>
    <t>Score</t>
  </si>
  <si>
    <t>Additional Characteristics</t>
  </si>
  <si>
    <t>Is the data readily avaiable in a structured format?</t>
  </si>
  <si>
    <t>DATA ACCURACY</t>
  </si>
  <si>
    <t>DATA STANDARDS</t>
  </si>
  <si>
    <t>Are the data elements coded using a national accepted terminology standard?</t>
  </si>
  <si>
    <t>WORKFLOW</t>
  </si>
  <si>
    <t>To what degree is the data element captured during the course of care? How does it impact the typical workflow for that user?</t>
  </si>
  <si>
    <t>Timeline</t>
  </si>
  <si>
    <t>Value Set Name</t>
  </si>
  <si>
    <t>Code System</t>
  </si>
  <si>
    <t>SNOMED-CT</t>
  </si>
  <si>
    <t>ICD9CM</t>
  </si>
  <si>
    <t>ICD10CM</t>
  </si>
  <si>
    <t>CPT</t>
  </si>
  <si>
    <t>LOINC</t>
  </si>
  <si>
    <t>RxNORM</t>
  </si>
  <si>
    <t>NDC</t>
  </si>
  <si>
    <t>HCPCS</t>
  </si>
  <si>
    <t>ICD10PCS</t>
  </si>
  <si>
    <t>CDC Race/Ethnicity</t>
  </si>
  <si>
    <t>HL7 Location of Service</t>
  </si>
  <si>
    <t>NDPHP</t>
  </si>
  <si>
    <t>Code System Version</t>
  </si>
  <si>
    <t>Code</t>
  </si>
  <si>
    <t>Description</t>
  </si>
  <si>
    <t>Explanation</t>
  </si>
  <si>
    <t>USAGE OF VALUE SETS</t>
  </si>
  <si>
    <t>Answer</t>
  </si>
  <si>
    <t>CURRENT VERSION</t>
  </si>
  <si>
    <t>CONTEXT OF USE</t>
  </si>
  <si>
    <t>Yes</t>
  </si>
  <si>
    <t>No</t>
  </si>
  <si>
    <t>Is the value set currently published in the Value Set Authority Center (VSAC)?</t>
  </si>
  <si>
    <t>Does the value set use a nationally recognized and current terminology?</t>
  </si>
  <si>
    <t>Does  the value set have a description that explicty describes its use and intention?</t>
  </si>
  <si>
    <t>TIMEFRAME</t>
  </si>
  <si>
    <t>Presently</t>
  </si>
  <si>
    <t>Anticipated in the next 1-2 years</t>
  </si>
  <si>
    <t>More compehrensive description of criteria</t>
  </si>
  <si>
    <t>* Laboratory test results transmitted directly from the laboratory system into the EHR</t>
  </si>
  <si>
    <t>**Self-reporting of a vaccination</t>
  </si>
  <si>
    <t>The information may not be correct***</t>
  </si>
  <si>
    <t>***A check box that indicates medication/reconciliation was performed</t>
  </si>
  <si>
    <t>Is the data element coded using a nationally accepted terminology standard?</t>
  </si>
  <si>
    <t>The data element is coded in a nationally accepted terminology standard</t>
  </si>
  <si>
    <t>The EHR does not support coding to the existing standard</t>
  </si>
  <si>
    <t>****Examples would be lab values, vital signs, referral orders or problem list entry.</t>
  </si>
  <si>
    <t>Is the information contained in the data element correct? Are the data source and  recorder specified?</t>
  </si>
  <si>
    <t>likelihood of being correct**</t>
  </si>
  <si>
    <t>More comprehensive description of criteria</t>
  </si>
  <si>
    <t xml:space="preserve">Terminology standards for this data element are currently avaialble, but it is not </t>
  </si>
  <si>
    <t>consistently coded to standard terminology in the EHR, or the EHR does not easily allow</t>
  </si>
  <si>
    <t>such coding</t>
  </si>
  <si>
    <t>The data element is routinely collected as part of routine care and requires no addiitonal</t>
  </si>
  <si>
    <t xml:space="preserve"> data entry from a clinician or other provider solely for the quality measure and no EHR </t>
  </si>
  <si>
    <t>user interface changes****</t>
  </si>
  <si>
    <t>Data element is not routinely collected as part of routine care and additional time</t>
  </si>
  <si>
    <t>to care</t>
  </si>
  <si>
    <t xml:space="preserve">and effort over and above routine care is required but is perceived to have some benefit </t>
  </si>
  <si>
    <t>element without immediate benefit to care</t>
  </si>
  <si>
    <t>Is the data readily available in a structured format?</t>
  </si>
  <si>
    <t xml:space="preserve"> NQF FEASIBILITY SCORECARD DIRECTIONS</t>
  </si>
  <si>
    <t>Is the information contained in the data element correct? Are the data source and recorder specified?</t>
  </si>
  <si>
    <t>Additional time and effort over and above routine care is required to collect this data</t>
  </si>
  <si>
    <r>
      <t>The information is from the most authoritative</t>
    </r>
    <r>
      <rPr>
        <sz val="12"/>
        <color rgb="FFFF0000"/>
        <rFont val="Calibri"/>
        <family val="2"/>
        <scheme val="minor"/>
      </rPr>
      <t xml:space="preserve"> </t>
    </r>
    <r>
      <rPr>
        <sz val="12"/>
        <color theme="1"/>
        <rFont val="Calibri"/>
        <family val="2"/>
        <scheme val="minor"/>
      </rPr>
      <t>source and/or is likely to be correct</t>
    </r>
    <r>
      <rPr>
        <sz val="12"/>
        <color theme="1"/>
        <rFont val="Calibri"/>
        <family val="2"/>
      </rPr>
      <t>*</t>
    </r>
  </si>
  <si>
    <t xml:space="preserve">The information may not be from the most authoritative source and/or has a moderate </t>
  </si>
  <si>
    <t>CURRENT</t>
  </si>
  <si>
    <t>CURRENT - SUMMARY</t>
  </si>
  <si>
    <t>Data element</t>
  </si>
  <si>
    <t>Average across data elements and across domains</t>
  </si>
  <si>
    <t>Total # of scoring cells across data elements and across domains</t>
  </si>
  <si>
    <t>Max Score</t>
  </si>
  <si>
    <t>Total # of scoring cells across data elements and across domains that are feasible</t>
  </si>
  <si>
    <t>Total score</t>
  </si>
  <si>
    <t xml:space="preserve">On a scale of 0% to 100%, how feasible is the measure currently? 
</t>
  </si>
  <si>
    <t>SUMMARY CURRENT</t>
  </si>
  <si>
    <t>Data availability</t>
  </si>
  <si>
    <t>Data accuracy</t>
  </si>
  <si>
    <t>Data standards</t>
  </si>
  <si>
    <t>Workflow</t>
  </si>
  <si>
    <t>Sum of Scores</t>
  </si>
  <si>
    <t>Average within Domain</t>
  </si>
  <si>
    <t>Data Elements Scoring Three with Domain</t>
  </si>
  <si>
    <t>Total data elements</t>
  </si>
  <si>
    <t>Percent of data elements currently feasible within domain</t>
  </si>
  <si>
    <t>FUTURE</t>
  </si>
  <si>
    <t>FUTURE- SUMMARY</t>
  </si>
  <si>
    <t>On a scale of 0% to 100%, how feasible is the measure in 3 to 5 years?</t>
  </si>
  <si>
    <t>SUMMARY - FUTURE</t>
  </si>
  <si>
    <t>SUMMARY SCORECARD - ALL SITES</t>
  </si>
  <si>
    <t>Number of sites:</t>
  </si>
  <si>
    <t>Total data elements:</t>
  </si>
  <si>
    <t>DOMAIN</t>
  </si>
  <si>
    <t>Average score across sites 
(1 to 3 scale)</t>
  </si>
  <si>
    <t>Number of sites feasible (score of '3')</t>
  </si>
  <si>
    <t>% of sites feasible (score of '3')</t>
  </si>
  <si>
    <t>Number of sites  feasible (score of '3')</t>
  </si>
  <si>
    <t xml:space="preserve">On a scale of 0% to 100%, how feasible is the measure currently across sites? 
</t>
  </si>
  <si>
    <t>Data Elements Scoring Three with Domain across Sites</t>
  </si>
  <si>
    <t>Total data elements across Sites</t>
  </si>
  <si>
    <t>Percent of data elements currently feasible within domain across sites</t>
  </si>
  <si>
    <t>SUMMARY - FUTURE ACROSS SITES</t>
  </si>
  <si>
    <t>Total data elements across sites</t>
  </si>
  <si>
    <t>SUMMARY CURRENT ACROSS SITES</t>
  </si>
  <si>
    <t>LIST ALL DATA ELEMENTS</t>
  </si>
  <si>
    <t>Note: These will populate subsequent spreadsheets.</t>
  </si>
  <si>
    <t>Data element exists in a structured format in the EHRs that were tested</t>
  </si>
  <si>
    <t>Data element is not available in a structured format within the EHRs tested for this measure</t>
  </si>
  <si>
    <t>NOTE:  Score of 2 is not defined at this time. Hold for possible future use.</t>
  </si>
  <si>
    <t>112689000</t>
  </si>
  <si>
    <t>1505002</t>
  </si>
  <si>
    <t>15584006</t>
  </si>
  <si>
    <t>183481006</t>
  </si>
  <si>
    <t>2252009</t>
  </si>
  <si>
    <t>25986004</t>
  </si>
  <si>
    <t>2876009</t>
  </si>
  <si>
    <t>305337004</t>
  </si>
  <si>
    <t>305338009</t>
  </si>
  <si>
    <t>305339001</t>
  </si>
  <si>
    <t>305341000</t>
  </si>
  <si>
    <t>36723004</t>
  </si>
  <si>
    <t>405614004</t>
  </si>
  <si>
    <t>417005</t>
  </si>
  <si>
    <t>45702004</t>
  </si>
  <si>
    <t>52748007</t>
  </si>
  <si>
    <t>81672003</t>
  </si>
  <si>
    <t>Hospital admission, elective, with complete pre-admission work-up (procedure)</t>
  </si>
  <si>
    <t>Hospital admission for isolation (procedure)</t>
  </si>
  <si>
    <t>Hospital admission, elective, with partial pre-admission work-up (procedure)</t>
  </si>
  <si>
    <t>Non-urgent hospital admission (procedure)</t>
  </si>
  <si>
    <t>Hospital admission, urgent, 48 hours (procedure)</t>
  </si>
  <si>
    <t>Hospital admission, under police custody (procedure)</t>
  </si>
  <si>
    <t>Hospital admission, type unclassified, explain by report (procedure)</t>
  </si>
  <si>
    <t>Admission to community hospital (procedure)</t>
  </si>
  <si>
    <t>Admission to general practice hospital (procedure)</t>
  </si>
  <si>
    <t>Admission to private hospital (procedure)</t>
  </si>
  <si>
    <t>Admission to tertiary referral hospital (procedure)</t>
  </si>
  <si>
    <t>Hospital admission, pre-nursing home placement (procedure)</t>
  </si>
  <si>
    <t>Unexpected hospital admission (procedure)</t>
  </si>
  <si>
    <t>Hospital re-admission (procedure)</t>
  </si>
  <si>
    <t>Hospital admission, precertified by medical audit action (procedure)</t>
  </si>
  <si>
    <t>Hospital admission, involuntary (procedure)</t>
  </si>
  <si>
    <t>Hospital admission, elective, without pre-admission work-up (procedure)</t>
  </si>
  <si>
    <t>2015-09</t>
  </si>
  <si>
    <t>2.16.840.1.113883.6.96</t>
  </si>
  <si>
    <t>SNOMEDCT</t>
  </si>
  <si>
    <t>33914-3</t>
  </si>
  <si>
    <t>45066-8</t>
  </si>
  <si>
    <t>48642-3</t>
  </si>
  <si>
    <t>48643-1</t>
  </si>
  <si>
    <t>50044-7</t>
  </si>
  <si>
    <t>50210-4</t>
  </si>
  <si>
    <t>50384-7</t>
  </si>
  <si>
    <t>62238-1</t>
  </si>
  <si>
    <t>69405-9</t>
  </si>
  <si>
    <t>70969-1</t>
  </si>
  <si>
    <t>76633-7</t>
  </si>
  <si>
    <t>Glomerular filtration rate/1.73 sq M.predicted [Volume Rate/Area] in Serum or Plasma by Creatinine-based formula (MDRD)</t>
  </si>
  <si>
    <t>Creatinine and Glomerular filtration rate.predicted panel - Serum or Plasma</t>
  </si>
  <si>
    <t>Glomerular filtration rate/1.73 sq M predicted among non-blacks [Volume Rate/Area] in Serum or Plasma by Creatinine-based formula (MDRD)</t>
  </si>
  <si>
    <t>Glomerular filtration rate/1.73 sq M predicted among blacks [Volume Rate/Area] in Serum or Plasma by Creatinine-based formula (MDRD)</t>
  </si>
  <si>
    <t>Glomerular filtration rate/1.73 sq M predicted among females [Volume Rate/Area] in Serum or Plasma by Creatinine-based formula (MDRD)</t>
  </si>
  <si>
    <t>Glomerular filtration rate/1.73 sq M.predicted [Volume Rate/Area] in Serum or Plasma by Cystatin-based formula</t>
  </si>
  <si>
    <t>Glomerular filtration rate/1.73 sq M.predicted [Volume Rate/Area] in Serum or Plasma by Creatinine-based formula (Schwartz)</t>
  </si>
  <si>
    <t>Glomerular filtration rate/1.73 sq M.predicted [Volume Rate/Area] in Serum or Plasma by Creatinine-based formula (CKD-EPI)</t>
  </si>
  <si>
    <t>Glomerular filtration rate/1.73 sq M.predicted [Volume Rate/Area] in Serum or Plasma</t>
  </si>
  <si>
    <t>Glomerular filtration rate/1.73 sq M predicted among males [Volume Rate/Area] in Serum or Plasma by Creatinine-based formula (MDRD)</t>
  </si>
  <si>
    <t>Glomerular filtration rate/1.73 sq M.predicted by Creatinine-based formula (MDRD) in Blood</t>
  </si>
  <si>
    <t>2.61</t>
  </si>
  <si>
    <t>2.16.840.1.113883.6.1</t>
  </si>
  <si>
    <t>Glomerular Filtration Rate</t>
  </si>
  <si>
    <t>21232-4</t>
  </si>
  <si>
    <t>2160-0</t>
  </si>
  <si>
    <t>38483-4</t>
  </si>
  <si>
    <t>Creatinine [Mass/volume] in Arterial blood</t>
  </si>
  <si>
    <t>Creatinine [Mass/volume] in Serum or Plasma</t>
  </si>
  <si>
    <t>Creatinine [Mass/volume] in Blood</t>
  </si>
  <si>
    <t>Creatinine Lab Test</t>
  </si>
  <si>
    <t>2017-03</t>
  </si>
  <si>
    <t>2.16.840.1.113883.6.12</t>
  </si>
  <si>
    <t>2017</t>
  </si>
  <si>
    <t>90945</t>
  </si>
  <si>
    <t>90947</t>
  </si>
  <si>
    <t>Dialysis procedure other than hemodialysis (eg, peritoneal dialysis, hemofiltration, or other continuous renal replacement therapies), with single evaluation by a physician or other qualified health care professional</t>
  </si>
  <si>
    <t>Dialysis procedure other than hemodialysis (eg, peritoneal dialysis, hemofiltration, or other continuous renal replacement therapies) requiring repeated evaluations by a physician or other qualified health care professional, with or without substantial revision of dialysis prescription</t>
  </si>
  <si>
    <t>11932001</t>
  </si>
  <si>
    <t>14684005</t>
  </si>
  <si>
    <t>225230008</t>
  </si>
  <si>
    <t>225231007</t>
  </si>
  <si>
    <t>233575001</t>
  </si>
  <si>
    <t>233576000</t>
  </si>
  <si>
    <t>233577009</t>
  </si>
  <si>
    <t>233578004</t>
  </si>
  <si>
    <t>233579007</t>
  </si>
  <si>
    <t>233580005</t>
  </si>
  <si>
    <t>238318009</t>
  </si>
  <si>
    <t>238319001</t>
  </si>
  <si>
    <t>238321006</t>
  </si>
  <si>
    <t>238322004</t>
  </si>
  <si>
    <t>238323009</t>
  </si>
  <si>
    <t>302497006</t>
  </si>
  <si>
    <t>34897002</t>
  </si>
  <si>
    <t>427053002</t>
  </si>
  <si>
    <t>428648006</t>
  </si>
  <si>
    <t>57274006</t>
  </si>
  <si>
    <t>676002</t>
  </si>
  <si>
    <t>67970008</t>
  </si>
  <si>
    <t>68341005</t>
  </si>
  <si>
    <t>71192002</t>
  </si>
  <si>
    <t>Stabilizing hemodialysis (procedure)</t>
  </si>
  <si>
    <t>Peritoneal dialysis excluding cannulation (procedure)</t>
  </si>
  <si>
    <t>Chronic peritoneal dialysis (procedure)</t>
  </si>
  <si>
    <t>Stab peritoneal dialysis (procedure)</t>
  </si>
  <si>
    <t>Intermittent hemodialysis (procedure)</t>
  </si>
  <si>
    <t>Intermittent hemodialysis with sequential ultrafiltration (procedure)</t>
  </si>
  <si>
    <t>Intermittent hemodialysis with continuous ultrafiltration (procedure)</t>
  </si>
  <si>
    <t>Continuous hemodialysis (procedure)</t>
  </si>
  <si>
    <t>Continuous arteriovenous hemodialysis (procedure)</t>
  </si>
  <si>
    <t>Continuous venovenous hemodialysis (procedure)</t>
  </si>
  <si>
    <t>Continuous ambulatory peritoneal dialysis (procedure)</t>
  </si>
  <si>
    <t>Continuous cycling peritoneal dialysis (procedure)</t>
  </si>
  <si>
    <t>Intermittent peritoneal dialysis (procedure)</t>
  </si>
  <si>
    <t>Tidal peritoneal dialysis (procedure)</t>
  </si>
  <si>
    <t>Night-time intermittent peritoneal dialysis (procedure)</t>
  </si>
  <si>
    <t>Hemodialysis (procedure)</t>
  </si>
  <si>
    <t>Hemodialysis, maintenance in hospital (procedure)</t>
  </si>
  <si>
    <t>Extracorporeal albumin hemodialysis (procedure)</t>
  </si>
  <si>
    <t>Automated peritoneal dialysis (procedure)</t>
  </si>
  <si>
    <t>Initial hemodialysis (procedure)</t>
  </si>
  <si>
    <t>Peritoneal dialysis including cannulation (procedure)</t>
  </si>
  <si>
    <t>Hemodialysis, maintenance at home (procedure)</t>
  </si>
  <si>
    <t>Hemodialysis, supervision at home (procedure)</t>
  </si>
  <si>
    <t>Peritoneal dialysis (procedure)</t>
  </si>
  <si>
    <t>2.58</t>
  </si>
  <si>
    <t>Acute Care Hospital Inpatient Encounter Value Set (2.16.840.1.113883.3.666.5.2289)</t>
  </si>
  <si>
    <t>14682-9</t>
  </si>
  <si>
    <t>Creatinine [Moles/volume] in Serum or Plasma</t>
  </si>
  <si>
    <t>59826-8</t>
  </si>
  <si>
    <t>Creatinine [Moles/volume] in Blood</t>
  </si>
  <si>
    <t>Encounter, performed: hospital inpatient at admission</t>
  </si>
  <si>
    <t>Encounter, performed: hospital inpatient at discharge</t>
  </si>
  <si>
    <t>Encounter, performed: hospital inpatient at admission location</t>
  </si>
  <si>
    <t>Encounter, performed: hospital inpatient at discharge location</t>
  </si>
  <si>
    <t>Encounter characteristic: admission date and time</t>
  </si>
  <si>
    <t>Encounter characteristic: discharge date and time</t>
  </si>
  <si>
    <t>Encounter characteristic: admission source (ED/Observation)</t>
  </si>
  <si>
    <t>Encounter characteristic: admission source (ED/Observation) date and time</t>
  </si>
  <si>
    <t>Encounter characteristic: principal diagnosis</t>
  </si>
  <si>
    <t>Encounter characteristic: secondary diagnosis</t>
  </si>
  <si>
    <t>Encounter characteristic: discharge disposition</t>
  </si>
  <si>
    <t>Patient characteristic: birth date</t>
  </si>
  <si>
    <t xml:space="preserve">Patient characteristic: gender </t>
  </si>
  <si>
    <t>Patient characteristic: race</t>
  </si>
  <si>
    <t>Patient characteristic: ethnicity</t>
  </si>
  <si>
    <t>Patient characteristic: payer</t>
  </si>
  <si>
    <t>Laboratory test, performed: glomerular filtration rate</t>
  </si>
  <si>
    <t>Laboratory test, performed: serum creatinine</t>
  </si>
  <si>
    <t>Laboratory test, performed: glomerular filtration rate date and time</t>
  </si>
  <si>
    <t>Laboratory test, performed: serum creatinine date and time</t>
  </si>
  <si>
    <t>Laboratory test, result: glomerular filtration rate</t>
  </si>
  <si>
    <t>Encounter ED and Observation Stay  2.16.840.1.113883.3.3157.1002.81</t>
  </si>
  <si>
    <t>ONC Administrative Sex  2.16.840.1.113762.1.4.1</t>
  </si>
  <si>
    <t>Race  2.16.840.1.114222.4.11.836</t>
  </si>
  <si>
    <t>Ethnicity  2.16.840.1.114222.4.11.837</t>
  </si>
  <si>
    <t>Payer  2.16.840.1.114222.4.11.3591</t>
  </si>
  <si>
    <t>Glomerular Filtration Rate 2.16.840.1.113883.17.4077.2.2038</t>
  </si>
  <si>
    <t>Creatinine Lab Test
2.16.840.1.113883.3.666.5.2363</t>
  </si>
  <si>
    <t xml:space="preserve">Acute care hospital Inpatient Encounter </t>
  </si>
  <si>
    <t>2.16.840.1.113883.3.666.5.2289</t>
  </si>
  <si>
    <t xml:space="preserve">Encounter ED and Observation Stay </t>
  </si>
  <si>
    <t>2.16.840.1.113883.3.3157.1002.81</t>
  </si>
  <si>
    <t>2017-09</t>
  </si>
  <si>
    <t>4525004</t>
  </si>
  <si>
    <t>Emergency department patient visit (procedure)</t>
  </si>
  <si>
    <t>99218</t>
  </si>
  <si>
    <t>Initial observation care, per day, for the evaluation and management of a patient which requires these 3 key components: A detailed or comprehensive history; A detailed or comprehensive examination; and Medical decision making that is straightforward or of low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low severity. Typically, 30 minutes are spent at the bedside and on the patient's hospital floor or unit.</t>
  </si>
  <si>
    <t>99219</t>
  </si>
  <si>
    <t>Initial observation care, per day, for the evaluation and management of a patient, which requires these 3 key components: A comprehensive history; A comprehensive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moderate severity. Typically, 50 minutes are spent at the bedside and on the patient's hospital floor or unit.</t>
  </si>
  <si>
    <t>99220</t>
  </si>
  <si>
    <t>Initial observation care, per day, for the evaluation and management of a patient, which requires these 3 key components: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problem(s) requiring admission to outpatient hospital "observation status" are of high severity. Typically, 70 minutes are spent at the bedside and on the patient's hospital floor or unit.</t>
  </si>
  <si>
    <t>99281</t>
  </si>
  <si>
    <t>Emergency department visit for the evaluation and management of a patient, which requires these 3 key components: A problem focused history; A problem focused examination; and Straightforward medical decision making. Counseling and/or coordination of care with other physicians, other qualified health care professionals, or agencies are provided consistent with the nature of the problem(s) and the patient's and/or family's needs. Usually, the presenting problem(s) are self limited or minor.</t>
  </si>
  <si>
    <t>99282</t>
  </si>
  <si>
    <t>Emergency department visit for the evaluation and management of a patient, which requires these 3 key components: An expanded problem focused history; An expanded problem focused examination; and Medical decision making of low complexity. Counseling and/or coordination of care with other physicians, other qualified health care professionals, or agencies are provided consistent with the nature of the problem(s) and the patient's and/or family's needs. Usually, the presenting problem(s) are of low to moderate severity.</t>
  </si>
  <si>
    <t>99283</t>
  </si>
  <si>
    <t>Emergency department visit for the evaluation and management of a patient, which requires these 3 key components: An expanded problem focused history; An expanded problem focused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moderate severity.</t>
  </si>
  <si>
    <t>99284</t>
  </si>
  <si>
    <t>Emergency department visit for the evaluation and management of a patient, which requires these 3 key components: A detailed history; A detailed examination; and Medical decision making of moderate complexity. Counseling and/or coordination of care with other physicians, other qualified health care professionals, or agencies are provided consistent with the nature of the problem(s) and the patient's and/or family's needs. Usually, the presenting problem(s) are of high severity, and require urgent evaluation by the physician, or other qualified health care professionals but do not pose an immediate significant threat to life or physiologic function.</t>
  </si>
  <si>
    <t>99285</t>
  </si>
  <si>
    <t>Emergency department visit for the evaluation and management of a patient, which requires these 3 key components within the constraints imposed by the urgency of the patient's clinical condition and/or mental status: A comprehensive history; A comprehensive examination; and Medical decision making of high complexity. Counseling and/or coordination of care with other physicians, other qualified health care professionals, or agencies are provided consistent with the nature of the problem(s) and the patient's and/or family's needs. Usually, the presenting problem(s) are of high severity and pose an immediate significant threat to life or physiologic function.</t>
  </si>
  <si>
    <t>OID</t>
  </si>
  <si>
    <t>3257008</t>
  </si>
  <si>
    <t>Empty and measure peritoneal dialysis fluid (procedure)</t>
  </si>
  <si>
    <t>39.95</t>
  </si>
  <si>
    <t>Hemodialysis</t>
  </si>
  <si>
    <t>3E1M39Z</t>
  </si>
  <si>
    <t>Irrigation of Peritoneal Cavity using Dialysate, Percutaneous Approach</t>
  </si>
  <si>
    <t>54.98</t>
  </si>
  <si>
    <t>Peritoneal dialysis</t>
  </si>
  <si>
    <t>5A1D00Z</t>
  </si>
  <si>
    <t>Performance of Urinary Filtration, Single</t>
  </si>
  <si>
    <t>5A1D60Z</t>
  </si>
  <si>
    <t>Performance of Urinary Filtration, Multiple</t>
  </si>
  <si>
    <t>708931003</t>
  </si>
  <si>
    <t>Maintenance hemodialysis (procedure)</t>
  </si>
  <si>
    <t>708932005</t>
  </si>
  <si>
    <t>Emergency hemodialysis (procedure)</t>
  </si>
  <si>
    <t>73257006</t>
  </si>
  <si>
    <t>Peritoneal dialysis catheter maintenance (procedure)</t>
  </si>
  <si>
    <t>2.16.840.1.113883.6.104</t>
  </si>
  <si>
    <t>2.16.840.1.113883.6.4</t>
  </si>
  <si>
    <t>2013</t>
  </si>
  <si>
    <t>Hemodialysis or Peritoneal Dialysis</t>
  </si>
  <si>
    <t>Peritoneal Dialysis</t>
  </si>
  <si>
    <t>90951</t>
  </si>
  <si>
    <t>End-stage renal disease (ESRD) related services monthly, for patients younger than 2 years of age to include monitoring for the adequacy of nutrition, assessment of growth and development, and counseling of parents; with 4 or more face-to-face visits by a physician or other qualified health care professional per month</t>
  </si>
  <si>
    <t>90952</t>
  </si>
  <si>
    <t>End-stage renal disease (ESRD) related services monthly, for patients younger than 2 years of age to include monitoring for the adequacy of nutrition, assessment of growth and development, and counseling of parents; with 2-3 face-to-face visits by a physician or other qualified health care professional per month</t>
  </si>
  <si>
    <t>90953</t>
  </si>
  <si>
    <t>End-stage renal disease (ESRD) related services monthly, for patients younger than 2 years of age to include monitoring for the adequacy of nutrition, assessment of growth and development, and counseling of parents; with 1 face-to-face visit by a physician or other qualified health care professional per month</t>
  </si>
  <si>
    <t>90954</t>
  </si>
  <si>
    <t>End-stage renal disease (ESRD) related services monthly, for patients 2-11 years of age to include monitoring for the adequacy of nutrition, assessment of growth and development, and counseling of parents; with 4 or more face-to-face visits by a physician or other qualified health care professional per month</t>
  </si>
  <si>
    <t>90955</t>
  </si>
  <si>
    <t>End-stage renal disease (ESRD) related services monthly, for patients 2-11 years of age to include monitoring for the adequacy of nutrition, assessment of growth and development, and counseling of parents; with 2-3 face-to-face visits by a physician or other qualified health care professional per month</t>
  </si>
  <si>
    <t>90956</t>
  </si>
  <si>
    <t>End-stage renal disease (ESRD) related services monthly, for patients 2-11 years of age to include monitoring for the adequacy of nutrition, assessment of growth and development, and counseling of parents; with 1 face-to-face visit by a physician or other qualified health care professional per month</t>
  </si>
  <si>
    <t>90957</t>
  </si>
  <si>
    <t>End-stage renal disease (ESRD) related services monthly, for patients 12-19 years of age to include monitoring for the adequacy of nutrition, assessment of growth and development, and counseling of parents; with 4 or more face-to-face visits by a physician or other qualified health care professional per month</t>
  </si>
  <si>
    <t>90958</t>
  </si>
  <si>
    <t>End-stage renal disease (ESRD) related services monthly, for patients 12-19 years of age to include monitoring for the adequacy of nutrition, assessment of growth and development, and counseling of parents; with 2-3 face-to-face visits by a physician or other qualified health care professional per month</t>
  </si>
  <si>
    <t>90959</t>
  </si>
  <si>
    <t>End-stage renal disease (ESRD) related services monthly, for patients 12-19 years of age to include monitoring for the adequacy of nutrition, assessment of growth and development, and counseling of parents; with 1 face-to-face visit by a physician or other qualified health care professional per month</t>
  </si>
  <si>
    <t>90960</t>
  </si>
  <si>
    <t>End-stage renal disease (ESRD) related services monthly, for patients 20 years of age and older; with 4 or more face-to-face visits by a physician or other qualified health care professional per month</t>
  </si>
  <si>
    <t>90961</t>
  </si>
  <si>
    <t>End-stage renal disease (ESRD) related services monthly, for patients 20 years of age and older; with 2-3 face-to-face visits by a physician or other qualified health care professional per month</t>
  </si>
  <si>
    <t>90962</t>
  </si>
  <si>
    <t>End-stage renal disease (ESRD) related services monthly, for patients 20 years of age and older; with 1 face-to-face visit by a physician or other qualified health care professional per month</t>
  </si>
  <si>
    <t>90963</t>
  </si>
  <si>
    <t>End-stage renal disease (ESRD) related services for home dialysis per full month, for patients younger than 2 years of age to include monitoring for the adequacy of nutrition, assessment of growth and development, and counseling of parents</t>
  </si>
  <si>
    <t>90964</t>
  </si>
  <si>
    <t>End-stage renal disease (ESRD) related services for home dialysis per full month, for patients 2-11 years of age to include monitoring for the adequacy of nutrition, assessment of growth and development, and counseling of parents</t>
  </si>
  <si>
    <t>90965</t>
  </si>
  <si>
    <t>End-stage renal disease (ESRD) related services for home dialysis per full month, for patients 12-19 years of age to include monitoring for the adequacy of nutrition, assessment of growth and development, and counseling of parents</t>
  </si>
  <si>
    <t>90966</t>
  </si>
  <si>
    <t>End-stage renal disease (ESRD) related services for home dialysis per full month, for patients 20 years of age and older</t>
  </si>
  <si>
    <t>90967</t>
  </si>
  <si>
    <t>End-stage renal disease (ESRD) related services for dialysis less than a full month of service, per day; for patients younger than 2 years of age</t>
  </si>
  <si>
    <t>90968</t>
  </si>
  <si>
    <t>End-stage renal disease (ESRD) related services for dialysis less than a full month of service, per day; for patients 2-11 years of age</t>
  </si>
  <si>
    <t>90969</t>
  </si>
  <si>
    <t>End-stage renal disease (ESRD) related services for dialysis less than a full month of service, per day; for patients 12-19 years of age</t>
  </si>
  <si>
    <t>90970</t>
  </si>
  <si>
    <t>End-stage renal disease (ESRD) related services for dialysis less than a full month of service, per day; for patients 20 years of age and older</t>
  </si>
  <si>
    <t>Laboratory test, result: serum creatinine</t>
  </si>
  <si>
    <t>Procedure, performed: dialysis service</t>
  </si>
  <si>
    <t>Procedure, performed: dialysis service date and time</t>
  </si>
  <si>
    <t>Hospital based dialysis services 2.16.840.1.113762.1.4.1179.4</t>
  </si>
  <si>
    <t>Hospital based dialysis services</t>
  </si>
  <si>
    <t>108241001</t>
  </si>
  <si>
    <t>Dialysis procedure (procedure)</t>
  </si>
  <si>
    <t>10848006</t>
  </si>
  <si>
    <t>Removal of peritoneal dialysis catheter (procedure)</t>
  </si>
  <si>
    <t>180273006</t>
  </si>
  <si>
    <t>Removal of chronic ambulatory peritoneal dialysis catheter (procedure)</t>
  </si>
  <si>
    <t>233581009</t>
  </si>
  <si>
    <t>Hemofiltration (procedure)</t>
  </si>
  <si>
    <t>233582002</t>
  </si>
  <si>
    <t>Intermittent hemofiltration (procedure)</t>
  </si>
  <si>
    <t>233583007</t>
  </si>
  <si>
    <t>Continuous hemofiltration (procedure)</t>
  </si>
  <si>
    <t>233584001</t>
  </si>
  <si>
    <t>Continuous arteriovenous hemofiltration (procedure)</t>
  </si>
  <si>
    <t>233585000</t>
  </si>
  <si>
    <t>Continuous venovenous hemofiltration (procedure)</t>
  </si>
  <si>
    <t>233586004</t>
  </si>
  <si>
    <t>Hemodiafiltration (procedure)</t>
  </si>
  <si>
    <t>233587008</t>
  </si>
  <si>
    <t>Intermittent hemodiafiltration (procedure)</t>
  </si>
  <si>
    <t>233588003</t>
  </si>
  <si>
    <t>Continuous hemodiafiltration (procedure)</t>
  </si>
  <si>
    <t>233589006</t>
  </si>
  <si>
    <t>Continuous arteriovenous hemodiafiltration (procedure)</t>
  </si>
  <si>
    <t>233590002</t>
  </si>
  <si>
    <t>Continuous venovenous hemodiafiltration (procedure)</t>
  </si>
  <si>
    <t>238316008</t>
  </si>
  <si>
    <t>Aspiration of chronic ambulatory peritoneal dialysis catheter (procedure)</t>
  </si>
  <si>
    <t>238317004</t>
  </si>
  <si>
    <t>Flushing of chronic ambulatory peritoneal dialysis catheter (procedure)</t>
  </si>
  <si>
    <t>265764009</t>
  </si>
  <si>
    <t>Renal dialysis (procedure)</t>
  </si>
  <si>
    <t>288182009</t>
  </si>
  <si>
    <t>Extracorporeal kidney (procedure)</t>
  </si>
  <si>
    <t>439278006</t>
  </si>
  <si>
    <t>Measurement of static venous pressure in hemodialysis vascular access (procedure)</t>
  </si>
  <si>
    <t>439976001</t>
  </si>
  <si>
    <t>Measurement of recirculation in hemodialysis vascular access (procedure)</t>
  </si>
  <si>
    <t>714749008</t>
  </si>
  <si>
    <t>Continuous renal replacement therapy (procedure)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</si>
</sst>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9" x14ac:knownFonts="1">
    <font>
      <sz val="12"/>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sz val="14"/>
      <color theme="1"/>
      <name val="Calibri"/>
      <family val="2"/>
      <scheme val="minor"/>
    </font>
    <font>
      <sz val="12"/>
      <color theme="1"/>
      <name val="Calibri"/>
      <family val="2"/>
    </font>
    <font>
      <b/>
      <sz val="16"/>
      <color theme="1"/>
      <name val="Calibri"/>
      <family val="2"/>
      <scheme val="minor"/>
    </font>
    <font>
      <sz val="12"/>
      <color rgb="FFFF0000"/>
      <name val="Calibri"/>
      <family val="2"/>
      <scheme val="minor"/>
    </font>
    <font>
      <sz val="12"/>
      <name val="Calibri"/>
      <family val="2"/>
      <scheme val="minor"/>
    </font>
    <font>
      <sz val="10"/>
      <name val="Arial"/>
      <family val="2"/>
    </font>
    <font>
      <b/>
      <sz val="20"/>
      <color theme="1"/>
      <name val="Calibri"/>
      <family val="2"/>
      <scheme val="minor"/>
    </font>
    <font>
      <b/>
      <sz val="9"/>
      <color theme="1"/>
      <name val="Calibri"/>
      <family val="2"/>
      <scheme val="minor"/>
    </font>
    <font>
      <b/>
      <sz val="14"/>
      <color theme="1"/>
      <name val="Calibri"/>
      <family val="2"/>
      <scheme val="minor"/>
    </font>
    <font>
      <sz val="11"/>
      <color rgb="FF0A0101"/>
      <name val="Arial"/>
      <family val="2"/>
    </font>
    <font>
      <sz val="9"/>
      <color rgb="FFFF0000"/>
      <name val="Calibri"/>
      <family val="2"/>
      <scheme val="minor"/>
    </font>
    <font>
      <sz val="9"/>
      <color indexed="81"/>
      <name val="Tahoma"/>
      <family val="2"/>
    </font>
    <font>
      <b/>
      <sz val="9"/>
      <color indexed="81"/>
      <name val="Tahoma"/>
      <family val="2"/>
    </font>
    <font>
      <sz val="14"/>
      <name val="Calibri"/>
      <family val="2"/>
      <scheme val="minor"/>
    </font>
    <font>
      <sz val="9"/>
      <name val="Calibri"/>
      <family val="2"/>
      <scheme val="minor"/>
    </font>
  </fonts>
  <fills count="15">
    <fill>
      <patternFill patternType="none"/>
    </fill>
    <fill>
      <patternFill patternType="gray125"/>
    </fill>
    <fill>
      <patternFill patternType="solid">
        <fgColor theme="6" tint="0.39994506668294322"/>
        <bgColor indexed="64"/>
      </patternFill>
    </fill>
    <fill>
      <patternFill patternType="solid">
        <fgColor theme="4" tint="0.39994506668294322"/>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theme="3" tint="0.3999450666829432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s>
  <cellStyleXfs count="3">
    <xf numFmtId="0" fontId="0" fillId="0" borderId="0"/>
    <xf numFmtId="0" fontId="9" fillId="0" borderId="0"/>
    <xf numFmtId="0" fontId="1" fillId="0" borderId="0"/>
  </cellStyleXfs>
  <cellXfs count="204">
    <xf numFmtId="0" fontId="0" fillId="0" borderId="0" xfId="0"/>
    <xf numFmtId="0" fontId="3" fillId="0" borderId="0" xfId="0" applyFont="1"/>
    <xf numFmtId="0" fontId="3" fillId="5" borderId="0" xfId="0" applyFont="1" applyFill="1"/>
    <xf numFmtId="0" fontId="3" fillId="0" borderId="1" xfId="0" applyFont="1" applyBorder="1"/>
    <xf numFmtId="0" fontId="3" fillId="6" borderId="1" xfId="0" applyFont="1" applyFill="1" applyBorder="1"/>
    <xf numFmtId="0" fontId="3" fillId="7" borderId="1" xfId="0" applyFont="1" applyFill="1" applyBorder="1"/>
    <xf numFmtId="0" fontId="0" fillId="0" borderId="7" xfId="0" applyBorder="1"/>
    <xf numFmtId="0" fontId="0" fillId="0" borderId="0" xfId="0" applyBorder="1"/>
    <xf numFmtId="0" fontId="0" fillId="0" borderId="10" xfId="0" applyBorder="1"/>
    <xf numFmtId="0" fontId="0" fillId="0" borderId="6" xfId="0" applyFill="1" applyBorder="1"/>
    <xf numFmtId="0" fontId="0" fillId="0" borderId="7" xfId="0" applyFill="1" applyBorder="1"/>
    <xf numFmtId="0" fontId="0" fillId="0" borderId="0" xfId="0" applyFill="1" applyBorder="1"/>
    <xf numFmtId="0" fontId="0" fillId="0" borderId="9" xfId="0" applyFill="1" applyBorder="1"/>
    <xf numFmtId="0" fontId="0" fillId="0" borderId="10" xfId="0" applyFill="1" applyBorder="1"/>
    <xf numFmtId="0" fontId="0" fillId="11" borderId="0" xfId="0" applyFill="1" applyBorder="1"/>
    <xf numFmtId="0" fontId="0" fillId="11" borderId="0" xfId="0" applyFill="1"/>
    <xf numFmtId="0" fontId="0" fillId="0" borderId="11" xfId="0" applyBorder="1"/>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applyAlignment="1">
      <alignment horizontal="center"/>
    </xf>
    <xf numFmtId="0" fontId="0" fillId="0" borderId="16" xfId="0" applyBorder="1"/>
    <xf numFmtId="0" fontId="0" fillId="0" borderId="17" xfId="0" applyBorder="1"/>
    <xf numFmtId="0" fontId="0" fillId="0" borderId="18" xfId="0" applyBorder="1"/>
    <xf numFmtId="0" fontId="0" fillId="11" borderId="12" xfId="0" applyFill="1" applyBorder="1" applyAlignment="1">
      <alignment horizontal="center" vertical="center"/>
    </xf>
    <xf numFmtId="0" fontId="0" fillId="0" borderId="17" xfId="0" applyBorder="1" applyAlignment="1">
      <alignment horizontal="center"/>
    </xf>
    <xf numFmtId="0" fontId="0" fillId="12" borderId="0" xfId="0" applyFill="1" applyBorder="1"/>
    <xf numFmtId="0" fontId="0" fillId="12" borderId="0" xfId="0" applyFill="1"/>
    <xf numFmtId="0" fontId="7" fillId="0" borderId="0" xfId="0" applyFont="1"/>
    <xf numFmtId="0" fontId="8" fillId="0" borderId="0" xfId="0" applyFont="1" applyBorder="1"/>
    <xf numFmtId="0" fontId="3" fillId="0" borderId="5" xfId="0" applyFont="1" applyBorder="1"/>
    <xf numFmtId="0" fontId="4" fillId="0" borderId="0" xfId="0" applyFont="1" applyAlignment="1">
      <alignment vertical="top"/>
    </xf>
    <xf numFmtId="165" fontId="4" fillId="0" borderId="0" xfId="0" applyNumberFormat="1" applyFont="1" applyAlignment="1">
      <alignment horizontal="left" vertical="top"/>
    </xf>
    <xf numFmtId="0" fontId="4" fillId="0" borderId="0" xfId="0" applyFont="1" applyAlignment="1">
      <alignment horizontal="left"/>
    </xf>
    <xf numFmtId="49" fontId="3" fillId="10" borderId="0" xfId="0" applyNumberFormat="1" applyFont="1" applyFill="1" applyAlignment="1">
      <alignment wrapText="1"/>
    </xf>
    <xf numFmtId="49" fontId="3" fillId="0" borderId="0" xfId="0" applyNumberFormat="1" applyFont="1" applyAlignment="1">
      <alignment wrapText="1"/>
    </xf>
    <xf numFmtId="49" fontId="3" fillId="2" borderId="1" xfId="0" applyNumberFormat="1" applyFont="1" applyFill="1" applyBorder="1" applyAlignment="1">
      <alignment horizontal="center" vertical="top" wrapText="1"/>
    </xf>
    <xf numFmtId="49" fontId="3" fillId="5" borderId="19" xfId="0" applyNumberFormat="1" applyFont="1" applyFill="1" applyBorder="1" applyAlignment="1">
      <alignment wrapText="1"/>
    </xf>
    <xf numFmtId="165" fontId="3" fillId="5" borderId="19" xfId="0" applyNumberFormat="1" applyFont="1" applyFill="1" applyBorder="1" applyAlignment="1">
      <alignment wrapText="1"/>
    </xf>
    <xf numFmtId="49" fontId="3" fillId="5" borderId="1" xfId="0" applyNumberFormat="1" applyFont="1" applyFill="1" applyBorder="1" applyAlignment="1">
      <alignment horizontal="center" wrapText="1"/>
    </xf>
    <xf numFmtId="165" fontId="3" fillId="5" borderId="0" xfId="0" applyNumberFormat="1" applyFont="1" applyFill="1"/>
    <xf numFmtId="165" fontId="3" fillId="0" borderId="0" xfId="0" applyNumberFormat="1" applyFont="1"/>
    <xf numFmtId="165" fontId="13" fillId="0" borderId="0" xfId="0" applyNumberFormat="1" applyFont="1" applyBorder="1"/>
    <xf numFmtId="0" fontId="13" fillId="0" borderId="0" xfId="0" applyFont="1" applyBorder="1"/>
    <xf numFmtId="9" fontId="13" fillId="0" borderId="0" xfId="0" applyNumberFormat="1" applyFont="1" applyBorder="1"/>
    <xf numFmtId="49" fontId="3" fillId="2" borderId="2" xfId="0" applyNumberFormat="1" applyFont="1" applyFill="1" applyBorder="1" applyAlignment="1">
      <alignment horizontal="center" vertical="top" wrapText="1"/>
    </xf>
    <xf numFmtId="165" fontId="3" fillId="5" borderId="1" xfId="0" applyNumberFormat="1" applyFont="1" applyFill="1" applyBorder="1" applyAlignment="1">
      <alignment wrapText="1"/>
    </xf>
    <xf numFmtId="0" fontId="2" fillId="0" borderId="0" xfId="0" applyFont="1" applyBorder="1"/>
    <xf numFmtId="9" fontId="0" fillId="0" borderId="0" xfId="0" applyNumberFormat="1" applyBorder="1"/>
    <xf numFmtId="0" fontId="2" fillId="13" borderId="0" xfId="0" applyFont="1" applyFill="1" applyBorder="1" applyAlignment="1">
      <alignment horizontal="center" vertical="center"/>
    </xf>
    <xf numFmtId="0" fontId="11" fillId="13" borderId="0" xfId="0" applyFont="1" applyFill="1" applyBorder="1" applyAlignment="1">
      <alignment horizontal="center" vertical="center" wrapText="1"/>
    </xf>
    <xf numFmtId="164" fontId="0" fillId="0" borderId="0" xfId="0" applyNumberFormat="1" applyBorder="1" applyAlignment="1">
      <alignment horizontal="center"/>
    </xf>
    <xf numFmtId="0" fontId="10" fillId="14" borderId="0" xfId="0" applyNumberFormat="1" applyFont="1" applyFill="1" applyBorder="1"/>
    <xf numFmtId="0" fontId="2" fillId="14" borderId="0" xfId="0" applyNumberFormat="1" applyFont="1" applyFill="1" applyBorder="1" applyAlignment="1">
      <alignment horizontal="center" vertical="center" wrapText="1"/>
    </xf>
    <xf numFmtId="0" fontId="0" fillId="0" borderId="0" xfId="0" applyNumberFormat="1" applyBorder="1" applyAlignment="1">
      <alignment vertical="top" wrapText="1"/>
    </xf>
    <xf numFmtId="0" fontId="10" fillId="13" borderId="0" xfId="0" applyNumberFormat="1" applyFont="1" applyFill="1" applyBorder="1"/>
    <xf numFmtId="0" fontId="2" fillId="13" borderId="0"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165" fontId="0" fillId="0" borderId="0" xfId="0" applyNumberFormat="1" applyBorder="1"/>
    <xf numFmtId="9" fontId="0" fillId="0" borderId="0" xfId="0" applyNumberFormat="1" applyFill="1" applyBorder="1"/>
    <xf numFmtId="165" fontId="13" fillId="7" borderId="0" xfId="0" applyNumberFormat="1" applyFont="1" applyFill="1" applyBorder="1"/>
    <xf numFmtId="0" fontId="13" fillId="7" borderId="0" xfId="0" applyFont="1" applyFill="1" applyBorder="1"/>
    <xf numFmtId="9" fontId="13" fillId="7" borderId="0" xfId="0" applyNumberFormat="1" applyFont="1" applyFill="1" applyBorder="1"/>
    <xf numFmtId="0" fontId="13" fillId="0" borderId="0" xfId="0" applyFont="1" applyFill="1" applyBorder="1"/>
    <xf numFmtId="0" fontId="3" fillId="5" borderId="0" xfId="0" applyFont="1" applyFill="1" applyBorder="1"/>
    <xf numFmtId="0" fontId="3" fillId="5" borderId="8" xfId="0" applyFont="1" applyFill="1" applyBorder="1"/>
    <xf numFmtId="9" fontId="13" fillId="0" borderId="8" xfId="0" applyNumberFormat="1" applyFont="1" applyBorder="1"/>
    <xf numFmtId="9" fontId="13" fillId="7" borderId="8" xfId="0" applyNumberFormat="1" applyFont="1" applyFill="1" applyBorder="1"/>
    <xf numFmtId="0" fontId="4" fillId="0" borderId="0" xfId="0" applyFont="1" applyAlignment="1" applyProtection="1">
      <alignment vertical="top"/>
      <protection locked="0"/>
    </xf>
    <xf numFmtId="0" fontId="3" fillId="0" borderId="0" xfId="0" applyFont="1" applyProtection="1">
      <protection locked="0"/>
    </xf>
    <xf numFmtId="0" fontId="3" fillId="10" borderId="0" xfId="0" applyFont="1" applyFill="1" applyProtection="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horizontal="center" vertical="top"/>
      <protection locked="0"/>
    </xf>
    <xf numFmtId="0" fontId="3" fillId="5" borderId="0" xfId="0" applyFont="1" applyFill="1" applyProtection="1">
      <protection locked="0"/>
    </xf>
    <xf numFmtId="0" fontId="3" fillId="5" borderId="1" xfId="0" applyFont="1" applyFill="1" applyBorder="1" applyProtection="1">
      <protection locked="0"/>
    </xf>
    <xf numFmtId="0" fontId="3" fillId="4" borderId="1" xfId="0" applyFont="1" applyFill="1" applyBorder="1" applyProtection="1">
      <protection locked="0"/>
    </xf>
    <xf numFmtId="0" fontId="3" fillId="0" borderId="1" xfId="0" applyFont="1" applyBorder="1" applyProtection="1">
      <protection locked="0"/>
    </xf>
    <xf numFmtId="0" fontId="3" fillId="0" borderId="1" xfId="0" applyFont="1" applyBorder="1" applyAlignment="1" applyProtection="1">
      <alignment vertical="top" wrapText="1"/>
      <protection locked="0"/>
    </xf>
    <xf numFmtId="0" fontId="3" fillId="6" borderId="1" xfId="0" applyFont="1" applyFill="1" applyBorder="1" applyProtection="1">
      <protection locked="0"/>
    </xf>
    <xf numFmtId="0" fontId="3" fillId="6" borderId="1" xfId="0" applyFont="1" applyFill="1" applyBorder="1" applyAlignment="1" applyProtection="1">
      <alignment vertical="top" wrapText="1"/>
      <protection locked="0"/>
    </xf>
    <xf numFmtId="0" fontId="3" fillId="7" borderId="1" xfId="0" applyFont="1" applyFill="1" applyBorder="1" applyProtection="1">
      <protection locked="0"/>
    </xf>
    <xf numFmtId="0" fontId="3" fillId="7" borderId="1" xfId="0" applyFont="1" applyFill="1" applyBorder="1" applyAlignment="1" applyProtection="1">
      <alignment vertical="top" wrapText="1"/>
      <protection locked="0"/>
    </xf>
    <xf numFmtId="0" fontId="0" fillId="0" borderId="0" xfId="0" applyProtection="1">
      <protection locked="0"/>
    </xf>
    <xf numFmtId="0" fontId="0" fillId="0" borderId="0" xfId="0" applyProtection="1"/>
    <xf numFmtId="0" fontId="0" fillId="0" borderId="7" xfId="0" applyBorder="1" applyProtection="1"/>
    <xf numFmtId="0" fontId="2" fillId="13" borderId="0" xfId="0" applyFont="1" applyFill="1" applyBorder="1" applyAlignment="1" applyProtection="1">
      <alignment horizontal="center" vertical="center"/>
    </xf>
    <xf numFmtId="0" fontId="11" fillId="13" borderId="0" xfId="0" applyFont="1" applyFill="1" applyBorder="1" applyAlignment="1" applyProtection="1">
      <alignment horizontal="center" vertical="center" wrapText="1"/>
    </xf>
    <xf numFmtId="0" fontId="0" fillId="0" borderId="0" xfId="0" applyBorder="1" applyProtection="1"/>
    <xf numFmtId="164" fontId="0" fillId="0" borderId="0" xfId="0" applyNumberFormat="1" applyBorder="1" applyAlignment="1" applyProtection="1">
      <alignment horizontal="center"/>
    </xf>
    <xf numFmtId="0" fontId="0" fillId="0" borderId="0" xfId="0" applyNumberFormat="1" applyAlignment="1" applyProtection="1">
      <alignment vertical="top" wrapText="1"/>
    </xf>
    <xf numFmtId="0" fontId="10" fillId="13" borderId="0" xfId="0" applyNumberFormat="1" applyFont="1" applyFill="1" applyProtection="1"/>
    <xf numFmtId="0" fontId="2" fillId="13" borderId="0" xfId="0" applyNumberFormat="1" applyFont="1" applyFill="1" applyAlignment="1" applyProtection="1">
      <alignment horizontal="center" vertical="center" wrapText="1"/>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165" fontId="0" fillId="0" borderId="0" xfId="0" applyNumberFormat="1" applyProtection="1"/>
    <xf numFmtId="0" fontId="2" fillId="0" borderId="0" xfId="0" applyFont="1" applyBorder="1" applyAlignment="1" applyProtection="1">
      <alignment vertical="top" wrapText="1"/>
    </xf>
    <xf numFmtId="9" fontId="0" fillId="0" borderId="0" xfId="0" applyNumberFormat="1" applyBorder="1" applyAlignment="1" applyProtection="1">
      <alignment vertical="top"/>
    </xf>
    <xf numFmtId="0" fontId="0" fillId="0" borderId="0" xfId="0" applyNumberFormat="1" applyBorder="1" applyProtection="1"/>
    <xf numFmtId="0" fontId="2" fillId="14" borderId="0" xfId="0" applyFont="1" applyFill="1" applyBorder="1" applyAlignment="1" applyProtection="1">
      <alignment horizontal="center" vertical="center"/>
    </xf>
    <xf numFmtId="0" fontId="11" fillId="14" borderId="0" xfId="0" applyFont="1" applyFill="1" applyBorder="1" applyAlignment="1" applyProtection="1">
      <alignment horizontal="center" vertical="center" wrapText="1"/>
    </xf>
    <xf numFmtId="0" fontId="10" fillId="14" borderId="0" xfId="0" applyNumberFormat="1" applyFont="1" applyFill="1" applyBorder="1" applyProtection="1"/>
    <xf numFmtId="0" fontId="2" fillId="14" borderId="0" xfId="0" applyNumberFormat="1" applyFont="1" applyFill="1" applyBorder="1" applyAlignment="1" applyProtection="1">
      <alignment horizontal="center" vertical="center" wrapText="1"/>
    </xf>
    <xf numFmtId="0" fontId="0" fillId="0" borderId="0" xfId="0" applyAlignment="1" applyProtection="1">
      <alignment vertical="top"/>
    </xf>
    <xf numFmtId="0" fontId="4" fillId="0" borderId="0" xfId="0" applyFont="1" applyAlignment="1" applyProtection="1">
      <alignment horizontal="left" vertical="top"/>
      <protection locked="0"/>
    </xf>
    <xf numFmtId="0" fontId="3" fillId="0" borderId="0" xfId="0" applyFont="1" applyProtection="1"/>
    <xf numFmtId="0" fontId="3" fillId="9" borderId="0" xfId="0" applyFont="1" applyFill="1" applyAlignment="1" applyProtection="1">
      <alignment wrapText="1"/>
    </xf>
    <xf numFmtId="0" fontId="3" fillId="0" borderId="0" xfId="0" applyFont="1" applyAlignment="1" applyProtection="1">
      <alignment wrapText="1"/>
      <protection locked="0"/>
    </xf>
    <xf numFmtId="0" fontId="3" fillId="0" borderId="0" xfId="0" applyFont="1" applyAlignment="1" applyProtection="1">
      <alignment wrapText="1"/>
    </xf>
    <xf numFmtId="0" fontId="3" fillId="8" borderId="0" xfId="0" applyFont="1" applyFill="1" applyProtection="1"/>
    <xf numFmtId="0" fontId="3" fillId="5" borderId="1" xfId="0" applyFont="1" applyFill="1" applyBorder="1" applyProtection="1"/>
    <xf numFmtId="0" fontId="3" fillId="5" borderId="1" xfId="0" applyFont="1" applyFill="1" applyBorder="1" applyAlignment="1" applyProtection="1">
      <alignment wrapText="1"/>
    </xf>
    <xf numFmtId="0" fontId="0" fillId="0" borderId="0" xfId="0" applyAlignment="1" applyProtection="1"/>
    <xf numFmtId="0" fontId="14" fillId="7" borderId="1" xfId="0" applyFont="1" applyFill="1" applyBorder="1" applyProtection="1">
      <protection locked="0"/>
    </xf>
    <xf numFmtId="0" fontId="0" fillId="0" borderId="0" xfId="0" applyFont="1" applyBorder="1" applyAlignment="1" applyProtection="1">
      <alignment horizontal="left" vertical="top"/>
      <protection locked="0"/>
    </xf>
    <xf numFmtId="0" fontId="0" fillId="0" borderId="0" xfId="0" applyFont="1" applyFill="1" applyBorder="1" applyAlignment="1">
      <alignment vertical="top"/>
    </xf>
    <xf numFmtId="0" fontId="3" fillId="0" borderId="1" xfId="0" applyFont="1" applyBorder="1" applyAlignment="1" applyProtection="1">
      <alignment horizontal="left"/>
      <protection locked="0"/>
    </xf>
    <xf numFmtId="0" fontId="3" fillId="0" borderId="1" xfId="0" applyFont="1" applyBorder="1" applyAlignment="1" applyProtection="1">
      <alignment horizontal="right"/>
      <protection locked="0"/>
    </xf>
    <xf numFmtId="0" fontId="3" fillId="0" borderId="1" xfId="0" applyFont="1" applyBorder="1" applyAlignment="1" applyProtection="1">
      <alignment horizontal="left" wrapText="1"/>
      <protection locked="0"/>
    </xf>
    <xf numFmtId="0" fontId="3" fillId="0" borderId="1" xfId="0" applyFont="1" applyBorder="1" applyAlignment="1" applyProtection="1">
      <alignment wrapText="1"/>
      <protection locked="0"/>
    </xf>
    <xf numFmtId="0" fontId="17" fillId="0" borderId="0" xfId="0" applyFont="1" applyAlignment="1" applyProtection="1">
      <alignment vertical="top"/>
      <protection locked="0"/>
    </xf>
    <xf numFmtId="0" fontId="18" fillId="0" borderId="0" xfId="0" applyFont="1" applyProtection="1">
      <protection locked="0"/>
    </xf>
    <xf numFmtId="0" fontId="18" fillId="10" borderId="0" xfId="0" applyFont="1" applyFill="1" applyProtection="1">
      <protection locked="0"/>
    </xf>
    <xf numFmtId="0" fontId="18" fillId="2" borderId="1" xfId="0" applyFont="1" applyFill="1" applyBorder="1" applyAlignment="1" applyProtection="1">
      <alignment vertical="top"/>
      <protection locked="0"/>
    </xf>
    <xf numFmtId="0" fontId="18" fillId="2" borderId="1" xfId="0" applyFont="1" applyFill="1" applyBorder="1" applyAlignment="1" applyProtection="1">
      <alignment horizontal="center" vertical="top"/>
      <protection locked="0"/>
    </xf>
    <xf numFmtId="0" fontId="18" fillId="5" borderId="0" xfId="0" applyFont="1" applyFill="1" applyProtection="1">
      <protection locked="0"/>
    </xf>
    <xf numFmtId="0" fontId="18" fillId="5" borderId="1" xfId="0" applyFont="1" applyFill="1" applyBorder="1" applyProtection="1">
      <protection locked="0"/>
    </xf>
    <xf numFmtId="0" fontId="18" fillId="4" borderId="1" xfId="0" applyFont="1" applyFill="1" applyBorder="1" applyProtection="1">
      <protection locked="0"/>
    </xf>
    <xf numFmtId="0" fontId="18" fillId="0" borderId="1" xfId="0" applyFont="1" applyBorder="1" applyProtection="1">
      <protection locked="0"/>
    </xf>
    <xf numFmtId="0" fontId="18" fillId="0" borderId="1" xfId="0" applyFont="1" applyBorder="1" applyAlignment="1" applyProtection="1">
      <alignment vertical="top" wrapText="1"/>
      <protection locked="0"/>
    </xf>
    <xf numFmtId="0" fontId="18" fillId="6" borderId="1" xfId="0" applyFont="1" applyFill="1" applyBorder="1" applyProtection="1">
      <protection locked="0"/>
    </xf>
    <xf numFmtId="0" fontId="18" fillId="7" borderId="1" xfId="0" applyFont="1" applyFill="1" applyBorder="1" applyProtection="1">
      <protection locked="0"/>
    </xf>
    <xf numFmtId="0" fontId="18" fillId="6" borderId="1" xfId="0" applyFont="1" applyFill="1" applyBorder="1" applyAlignment="1" applyProtection="1">
      <alignment vertical="top" wrapText="1"/>
      <protection locked="0"/>
    </xf>
    <xf numFmtId="0" fontId="18" fillId="7" borderId="1" xfId="0" applyFont="1" applyFill="1" applyBorder="1" applyAlignment="1" applyProtection="1">
      <alignment vertical="top" wrapText="1"/>
      <protection locked="0"/>
    </xf>
    <xf numFmtId="0" fontId="8" fillId="0" borderId="0" xfId="0" applyFont="1"/>
    <xf numFmtId="0" fontId="6" fillId="0" borderId="0" xfId="0" applyFont="1" applyAlignment="1">
      <alignment horizontal="center"/>
    </xf>
    <xf numFmtId="0" fontId="6" fillId="0" borderId="0" xfId="0" applyFont="1" applyAlignment="1">
      <alignment horizontal="center"/>
    </xf>
    <xf numFmtId="0" fontId="18" fillId="0" borderId="4" xfId="0" applyFont="1" applyBorder="1" applyProtection="1"/>
    <xf numFmtId="0" fontId="18" fillId="0" borderId="5" xfId="0" applyFont="1" applyBorder="1" applyProtection="1"/>
    <xf numFmtId="0" fontId="18" fillId="0" borderId="4" xfId="0" applyFont="1" applyBorder="1" applyAlignment="1" applyProtection="1">
      <alignment vertical="top" wrapText="1"/>
    </xf>
    <xf numFmtId="0" fontId="18" fillId="0" borderId="5" xfId="0" applyFont="1" applyBorder="1" applyAlignment="1" applyProtection="1">
      <alignment vertical="top"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3" borderId="2" xfId="0" applyFont="1" applyFill="1" applyBorder="1" applyAlignment="1" applyProtection="1">
      <alignment vertical="top" wrapText="1"/>
      <protection locked="0"/>
    </xf>
    <xf numFmtId="0" fontId="18" fillId="3" borderId="3" xfId="0" applyFont="1" applyFill="1" applyBorder="1" applyAlignment="1" applyProtection="1">
      <alignment vertical="top" wrapText="1"/>
      <protection locked="0"/>
    </xf>
    <xf numFmtId="0" fontId="18" fillId="3" borderId="2" xfId="0" applyFont="1" applyFill="1" applyBorder="1" applyAlignment="1" applyProtection="1">
      <alignment horizontal="center"/>
      <protection locked="0"/>
    </xf>
    <xf numFmtId="0" fontId="18" fillId="3" borderId="3" xfId="0" applyFont="1" applyFill="1" applyBorder="1" applyAlignment="1" applyProtection="1">
      <alignment horizontal="center"/>
      <protection locked="0"/>
    </xf>
    <xf numFmtId="0" fontId="17" fillId="0" borderId="0" xfId="0" applyFont="1" applyAlignment="1" applyProtection="1">
      <alignment horizontal="center" vertical="top"/>
      <protection locked="0"/>
    </xf>
    <xf numFmtId="0" fontId="18" fillId="3" borderId="1" xfId="0" applyFont="1" applyFill="1" applyBorder="1" applyAlignment="1" applyProtection="1">
      <alignment horizontal="center"/>
      <protection locked="0"/>
    </xf>
    <xf numFmtId="0" fontId="18" fillId="3" borderId="1" xfId="0" applyFont="1" applyFill="1" applyBorder="1" applyAlignment="1" applyProtection="1">
      <alignment horizontal="left" vertical="top" wrapText="1"/>
      <protection locked="0"/>
    </xf>
    <xf numFmtId="0" fontId="18" fillId="0" borderId="4" xfId="0" applyFont="1" applyFill="1" applyBorder="1" applyAlignment="1">
      <alignment vertical="top" wrapText="1"/>
    </xf>
    <xf numFmtId="0" fontId="18" fillId="0" borderId="5" xfId="0" applyFont="1" applyFill="1" applyBorder="1" applyAlignment="1">
      <alignment vertical="top" wrapText="1"/>
    </xf>
    <xf numFmtId="0" fontId="18" fillId="0" borderId="4" xfId="0" applyFont="1" applyBorder="1" applyAlignment="1">
      <alignment vertical="top" wrapText="1"/>
    </xf>
    <xf numFmtId="0" fontId="18" fillId="0" borderId="5" xfId="0" applyFont="1" applyBorder="1" applyAlignment="1">
      <alignment vertical="top" wrapText="1"/>
    </xf>
    <xf numFmtId="0" fontId="3" fillId="0" borderId="4" xfId="0" applyFont="1" applyBorder="1" applyProtection="1"/>
    <xf numFmtId="0" fontId="3" fillId="0" borderId="5" xfId="0" applyFont="1" applyBorder="1" applyProtection="1"/>
    <xf numFmtId="0" fontId="3" fillId="0" borderId="4" xfId="0" applyFont="1" applyBorder="1" applyAlignment="1" applyProtection="1">
      <alignment vertical="top" wrapText="1"/>
    </xf>
    <xf numFmtId="0" fontId="3" fillId="0" borderId="5" xfId="0" applyFont="1" applyBorder="1" applyAlignment="1" applyProtection="1">
      <alignment vertical="top" wrapText="1"/>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4" xfId="0" applyFont="1" applyBorder="1" applyAlignment="1" applyProtection="1">
      <alignment horizontal="left" wrapText="1"/>
      <protection locked="0"/>
    </xf>
    <xf numFmtId="0" fontId="3" fillId="0" borderId="5" xfId="0" applyFont="1" applyBorder="1" applyAlignment="1" applyProtection="1">
      <alignment horizontal="left" wrapText="1"/>
      <protection locked="0"/>
    </xf>
    <xf numFmtId="0" fontId="4" fillId="0" borderId="0" xfId="0" applyFont="1" applyAlignment="1" applyProtection="1">
      <alignment horizontal="center" vertical="top"/>
      <protection locked="0"/>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10" fillId="0" borderId="7" xfId="0" applyFont="1" applyBorder="1" applyAlignment="1" applyProtection="1">
      <alignment horizontal="center"/>
    </xf>
    <xf numFmtId="0" fontId="10" fillId="0" borderId="0" xfId="0" applyFont="1" applyBorder="1" applyAlignment="1" applyProtection="1">
      <alignment horizontal="center"/>
    </xf>
    <xf numFmtId="0" fontId="10" fillId="0" borderId="0" xfId="0" applyFont="1" applyAlignment="1" applyProtection="1">
      <alignment horizontal="center"/>
    </xf>
    <xf numFmtId="0" fontId="3" fillId="0" borderId="4" xfId="0" applyFont="1" applyBorder="1"/>
    <xf numFmtId="0" fontId="3" fillId="0" borderId="5" xfId="0" applyFont="1" applyBorder="1"/>
    <xf numFmtId="0" fontId="12" fillId="0" borderId="0" xfId="0" applyFont="1" applyAlignment="1">
      <alignment horizontal="center" vertical="top"/>
    </xf>
    <xf numFmtId="0" fontId="4" fillId="0" borderId="0" xfId="0" applyFont="1" applyAlignment="1">
      <alignment vertical="top"/>
    </xf>
    <xf numFmtId="0" fontId="4" fillId="0" borderId="0" xfId="0" applyFont="1" applyAlignment="1">
      <alignment horizontal="left"/>
    </xf>
    <xf numFmtId="0" fontId="4" fillId="0" borderId="0" xfId="0" applyFont="1" applyAlignment="1" applyProtection="1">
      <alignment horizontal="left"/>
      <protection locked="0"/>
    </xf>
    <xf numFmtId="49" fontId="3" fillId="10" borderId="1" xfId="0" applyNumberFormat="1" applyFont="1" applyFill="1" applyBorder="1" applyAlignment="1">
      <alignment horizontal="center" wrapText="1"/>
    </xf>
    <xf numFmtId="49" fontId="11" fillId="3" borderId="1" xfId="0" applyNumberFormat="1" applyFont="1" applyFill="1" applyBorder="1" applyAlignment="1">
      <alignment horizontal="center" wrapText="1"/>
    </xf>
    <xf numFmtId="49" fontId="11" fillId="3" borderId="2" xfId="0" applyNumberFormat="1" applyFont="1" applyFill="1" applyBorder="1" applyAlignment="1">
      <alignment horizontal="center" wrapText="1"/>
    </xf>
    <xf numFmtId="49" fontId="11" fillId="3" borderId="19" xfId="0" applyNumberFormat="1" applyFont="1" applyFill="1" applyBorder="1" applyAlignment="1">
      <alignment horizontal="center" wrapText="1"/>
    </xf>
    <xf numFmtId="49" fontId="11" fillId="3" borderId="3" xfId="0" applyNumberFormat="1" applyFont="1" applyFill="1" applyBorder="1" applyAlignment="1">
      <alignment horizontal="center" wrapText="1"/>
    </xf>
    <xf numFmtId="49" fontId="11" fillId="3" borderId="1" xfId="0" applyNumberFormat="1" applyFont="1" applyFill="1" applyBorder="1" applyAlignment="1">
      <alignment horizontal="center" vertical="top" wrapText="1"/>
    </xf>
    <xf numFmtId="49" fontId="11" fillId="3" borderId="2" xfId="0" applyNumberFormat="1" applyFont="1" applyFill="1" applyBorder="1" applyAlignment="1">
      <alignment horizontal="center" vertical="top" wrapText="1"/>
    </xf>
    <xf numFmtId="49" fontId="11" fillId="3" borderId="19" xfId="0" applyNumberFormat="1" applyFont="1" applyFill="1" applyBorder="1" applyAlignment="1">
      <alignment horizontal="center" vertical="top" wrapText="1"/>
    </xf>
    <xf numFmtId="49" fontId="11" fillId="3" borderId="3" xfId="0" applyNumberFormat="1" applyFont="1" applyFill="1" applyBorder="1" applyAlignment="1">
      <alignment horizontal="center" vertical="top" wrapText="1"/>
    </xf>
    <xf numFmtId="0" fontId="10" fillId="0" borderId="7" xfId="0" applyFont="1" applyBorder="1" applyAlignment="1">
      <alignment horizontal="center"/>
    </xf>
    <xf numFmtId="0" fontId="10" fillId="0" borderId="0"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11" borderId="13"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13" xfId="0" applyFill="1" applyBorder="1" applyAlignment="1">
      <alignment horizontal="center" vertical="center"/>
    </xf>
    <xf numFmtId="0" fontId="0" fillId="11" borderId="14" xfId="0" applyFill="1" applyBorder="1" applyAlignment="1">
      <alignment horizontal="center" vertical="center"/>
    </xf>
    <xf numFmtId="0" fontId="4" fillId="0" borderId="0" xfId="0" applyFont="1" applyProtection="1"/>
    <xf numFmtId="0" fontId="4" fillId="0" borderId="0" xfId="0" applyFont="1" applyAlignment="1" applyProtection="1">
      <alignment vertical="top"/>
    </xf>
    <xf numFmtId="0" fontId="3" fillId="8" borderId="4" xfId="0" applyFont="1" applyFill="1" applyBorder="1" applyAlignment="1" applyProtection="1">
      <alignment vertical="top" wrapText="1"/>
    </xf>
    <xf numFmtId="0" fontId="3" fillId="8" borderId="1" xfId="0" applyFont="1" applyFill="1" applyBorder="1" applyAlignment="1" applyProtection="1">
      <alignment horizontal="center"/>
    </xf>
  </cellXfs>
  <cellStyles count="3">
    <cellStyle name="Normal" xfId="0" builtinId="0"/>
    <cellStyle name="Normal 2" xfId="1" xr:uid="{00000000-0005-0000-0000-000001000000}"/>
    <cellStyle name="Normal 3" xfId="2" xr:uid="{00000000-0005-0000-0000-000002000000}"/>
  </cellStyles>
  <dxfs count="0"/>
  <tableStyles count="1" defaultTableStyle="TableStyleMedium9" defaultPivotStyle="PivotStyleMedium7">
    <tableStyle name="MySqlDefault"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Analysis_Site2!$A$37</c:f>
              <c:strCache>
                <c:ptCount val="1"/>
                <c:pt idx="0">
                  <c:v>FUTURE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Analysis_Site2!$B$32:$E$32</c:f>
              <c:numCache>
                <c:formatCode>General</c:formatCode>
                <c:ptCount val="4"/>
                <c:pt idx="0">
                  <c:v>0</c:v>
                </c:pt>
                <c:pt idx="1">
                  <c:v>0</c:v>
                </c:pt>
                <c:pt idx="2">
                  <c:v>0</c:v>
                </c:pt>
                <c:pt idx="3">
                  <c:v>0</c:v>
                </c:pt>
              </c:numCache>
            </c:numRef>
          </c:cat>
          <c:val>
            <c:numRef>
              <c:f>Analysis_Site2!$B$37:$E$37</c:f>
              <c:numCache>
                <c:formatCode>General</c:formatCode>
                <c:ptCount val="4"/>
              </c:numCache>
            </c:numRef>
          </c:val>
          <c:extLst>
            <c:ext xmlns:c16="http://schemas.microsoft.com/office/drawing/2014/chart" uri="{C3380CC4-5D6E-409C-BE32-E72D297353CC}">
              <c16:uniqueId val="{00000000-6384-4E6C-B397-45F299C3F578}"/>
            </c:ext>
          </c:extLst>
        </c:ser>
        <c:dLbls>
          <c:showLegendKey val="0"/>
          <c:showVal val="0"/>
          <c:showCatName val="0"/>
          <c:showSerName val="0"/>
          <c:showPercent val="0"/>
          <c:showBubbleSize val="0"/>
        </c:dLbls>
        <c:gapWidth val="219"/>
        <c:overlap val="-27"/>
        <c:axId val="494824800"/>
        <c:axId val="494825584"/>
      </c:barChart>
      <c:catAx>
        <c:axId val="494824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5584"/>
        <c:crosses val="autoZero"/>
        <c:auto val="1"/>
        <c:lblAlgn val="ctr"/>
        <c:lblOffset val="100"/>
        <c:noMultiLvlLbl val="0"/>
      </c:catAx>
      <c:valAx>
        <c:axId val="494825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4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8E1E-4339-A4E1-7463870FABED}"/>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8E1E-4339-A4E1-7463870FABED}"/>
            </c:ext>
          </c:extLst>
        </c:ser>
        <c:dLbls>
          <c:showLegendKey val="0"/>
          <c:showVal val="0"/>
          <c:showCatName val="0"/>
          <c:showSerName val="0"/>
          <c:showPercent val="0"/>
          <c:showBubbleSize val="0"/>
        </c:dLbls>
        <c:gapWidth val="219"/>
        <c:overlap val="-27"/>
        <c:axId val="495913304"/>
        <c:axId val="495915656"/>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8E1E-4339-A4E1-7463870FABED}"/>
                  </c:ext>
                </c:extLst>
              </c15:ser>
            </c15:filteredBarSeries>
          </c:ext>
        </c:extLst>
      </c:barChart>
      <c:catAx>
        <c:axId val="495913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5656"/>
        <c:crosses val="autoZero"/>
        <c:auto val="1"/>
        <c:lblAlgn val="ctr"/>
        <c:lblOffset val="100"/>
        <c:noMultiLvlLbl val="0"/>
      </c:catAx>
      <c:valAx>
        <c:axId val="4959156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3304"/>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6DF2-48BC-83B4-89F1999F3945}"/>
            </c:ext>
          </c:extLst>
        </c:ser>
        <c:dLbls>
          <c:showLegendKey val="0"/>
          <c:showVal val="0"/>
          <c:showCatName val="0"/>
          <c:showSerName val="0"/>
          <c:showPercent val="0"/>
          <c:showBubbleSize val="0"/>
        </c:dLbls>
        <c:gapWidth val="219"/>
        <c:overlap val="-27"/>
        <c:axId val="495914088"/>
        <c:axId val="495911344"/>
      </c:barChart>
      <c:catAx>
        <c:axId val="49591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1344"/>
        <c:crosses val="autoZero"/>
        <c:auto val="1"/>
        <c:lblAlgn val="ctr"/>
        <c:lblOffset val="100"/>
        <c:noMultiLvlLbl val="0"/>
      </c:catAx>
      <c:valAx>
        <c:axId val="495911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DC75-451F-9B6D-DC04ECD19E98}"/>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DC75-451F-9B6D-DC04ECD19E98}"/>
            </c:ext>
          </c:extLst>
        </c:ser>
        <c:dLbls>
          <c:dLblPos val="outEnd"/>
          <c:showLegendKey val="0"/>
          <c:showVal val="1"/>
          <c:showCatName val="0"/>
          <c:showSerName val="0"/>
          <c:showPercent val="0"/>
          <c:showBubbleSize val="0"/>
        </c:dLbls>
        <c:gapWidth val="219"/>
        <c:overlap val="-27"/>
        <c:axId val="495916048"/>
        <c:axId val="495916440"/>
        <c:extLst/>
      </c:barChart>
      <c:catAx>
        <c:axId val="49591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6440"/>
        <c:crosses val="autoZero"/>
        <c:auto val="1"/>
        <c:lblAlgn val="ctr"/>
        <c:lblOffset val="100"/>
        <c:noMultiLvlLbl val="0"/>
      </c:catAx>
      <c:valAx>
        <c:axId val="49591644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6048"/>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9BBF-4123-86C3-3AA27AB58096}"/>
            </c:ext>
          </c:extLst>
        </c:ser>
        <c:dLbls>
          <c:showLegendKey val="0"/>
          <c:showVal val="0"/>
          <c:showCatName val="0"/>
          <c:showSerName val="0"/>
          <c:showPercent val="0"/>
          <c:showBubbleSize val="0"/>
        </c:dLbls>
        <c:gapWidth val="219"/>
        <c:overlap val="-27"/>
        <c:axId val="495910560"/>
        <c:axId val="495694592"/>
      </c:barChart>
      <c:catAx>
        <c:axId val="495910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4592"/>
        <c:crosses val="autoZero"/>
        <c:auto val="1"/>
        <c:lblAlgn val="ctr"/>
        <c:lblOffset val="100"/>
        <c:noMultiLvlLbl val="0"/>
      </c:catAx>
      <c:valAx>
        <c:axId val="495694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CA69-4F02-A6DD-6756BCBEF3D9}"/>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CA69-4F02-A6DD-6756BCBEF3D9}"/>
            </c:ext>
          </c:extLst>
        </c:ser>
        <c:dLbls>
          <c:showLegendKey val="0"/>
          <c:showVal val="0"/>
          <c:showCatName val="0"/>
          <c:showSerName val="0"/>
          <c:showPercent val="0"/>
          <c:showBubbleSize val="0"/>
        </c:dLbls>
        <c:gapWidth val="219"/>
        <c:overlap val="-27"/>
        <c:axId val="495693024"/>
        <c:axId val="495691456"/>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CA69-4F02-A6DD-6756BCBEF3D9}"/>
                  </c:ext>
                </c:extLst>
              </c15:ser>
            </c15:filteredBarSeries>
          </c:ext>
        </c:extLst>
      </c:barChart>
      <c:catAx>
        <c:axId val="495693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1456"/>
        <c:crosses val="autoZero"/>
        <c:auto val="1"/>
        <c:lblAlgn val="ctr"/>
        <c:lblOffset val="100"/>
        <c:noMultiLvlLbl val="0"/>
      </c:catAx>
      <c:valAx>
        <c:axId val="4956914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3024"/>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A1A5-4C7F-94A9-B647FC80D4C5}"/>
            </c:ext>
          </c:extLst>
        </c:ser>
        <c:dLbls>
          <c:showLegendKey val="0"/>
          <c:showVal val="0"/>
          <c:showCatName val="0"/>
          <c:showSerName val="0"/>
          <c:showPercent val="0"/>
          <c:showBubbleSize val="0"/>
        </c:dLbls>
        <c:gapWidth val="219"/>
        <c:overlap val="-27"/>
        <c:axId val="495691848"/>
        <c:axId val="495691064"/>
      </c:barChart>
      <c:catAx>
        <c:axId val="495691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1064"/>
        <c:crosses val="autoZero"/>
        <c:auto val="1"/>
        <c:lblAlgn val="ctr"/>
        <c:lblOffset val="100"/>
        <c:noMultiLvlLbl val="0"/>
      </c:catAx>
      <c:valAx>
        <c:axId val="4956910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1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15F4-4F0E-BA29-79240A8B0F91}"/>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15F4-4F0E-BA29-79240A8B0F91}"/>
            </c:ext>
          </c:extLst>
        </c:ser>
        <c:dLbls>
          <c:dLblPos val="outEnd"/>
          <c:showLegendKey val="0"/>
          <c:showVal val="1"/>
          <c:showCatName val="0"/>
          <c:showSerName val="0"/>
          <c:showPercent val="0"/>
          <c:showBubbleSize val="0"/>
        </c:dLbls>
        <c:gapWidth val="219"/>
        <c:overlap val="-27"/>
        <c:axId val="495693416"/>
        <c:axId val="495693808"/>
        <c:extLst/>
      </c:barChart>
      <c:catAx>
        <c:axId val="495693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3808"/>
        <c:crosses val="autoZero"/>
        <c:auto val="1"/>
        <c:lblAlgn val="ctr"/>
        <c:lblOffset val="100"/>
        <c:noMultiLvlLbl val="0"/>
      </c:catAx>
      <c:valAx>
        <c:axId val="49569380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3416"/>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Analysis_Site3!$A$37</c:f>
              <c:strCache>
                <c:ptCount val="1"/>
                <c:pt idx="0">
                  <c:v>FUTURE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Analysis_Site3!$B$32:$E$32</c:f>
              <c:numCache>
                <c:formatCode>General</c:formatCode>
                <c:ptCount val="4"/>
                <c:pt idx="0">
                  <c:v>0</c:v>
                </c:pt>
                <c:pt idx="1">
                  <c:v>0</c:v>
                </c:pt>
                <c:pt idx="2">
                  <c:v>0</c:v>
                </c:pt>
                <c:pt idx="3">
                  <c:v>0</c:v>
                </c:pt>
              </c:numCache>
            </c:numRef>
          </c:cat>
          <c:val>
            <c:numRef>
              <c:f>Analysis_Site3!$B$37:$E$37</c:f>
              <c:numCache>
                <c:formatCode>General</c:formatCode>
                <c:ptCount val="4"/>
              </c:numCache>
            </c:numRef>
          </c:val>
          <c:extLst>
            <c:ext xmlns:c16="http://schemas.microsoft.com/office/drawing/2014/chart" uri="{C3380CC4-5D6E-409C-BE32-E72D297353CC}">
              <c16:uniqueId val="{00000000-7A8B-4B2A-BFFF-26AABD16F60E}"/>
            </c:ext>
          </c:extLst>
        </c:ser>
        <c:dLbls>
          <c:showLegendKey val="0"/>
          <c:showVal val="0"/>
          <c:showCatName val="0"/>
          <c:showSerName val="0"/>
          <c:showPercent val="0"/>
          <c:showBubbleSize val="0"/>
        </c:dLbls>
        <c:gapWidth val="219"/>
        <c:overlap val="-27"/>
        <c:axId val="495692632"/>
        <c:axId val="495690672"/>
      </c:barChart>
      <c:catAx>
        <c:axId val="49569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0672"/>
        <c:crosses val="autoZero"/>
        <c:auto val="1"/>
        <c:lblAlgn val="ctr"/>
        <c:lblOffset val="100"/>
        <c:noMultiLvlLbl val="0"/>
      </c:catAx>
      <c:valAx>
        <c:axId val="495690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2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cat>
            <c:numRef>
              <c:f>Analysis_Site3!$B$32:$E$32</c:f>
              <c:numCache>
                <c:formatCode>General</c:formatCode>
                <c:ptCount val="4"/>
                <c:pt idx="0">
                  <c:v>0</c:v>
                </c:pt>
                <c:pt idx="1">
                  <c:v>0</c:v>
                </c:pt>
                <c:pt idx="2">
                  <c:v>0</c:v>
                </c:pt>
                <c:pt idx="3">
                  <c:v>0</c:v>
                </c:pt>
              </c:numCache>
            </c:numRef>
          </c:cat>
          <c:val>
            <c:numRef>
              <c:f>Analysis_Site3!$B$37:$E$37</c:f>
              <c:numCache>
                <c:formatCode>General</c:formatCode>
                <c:ptCount val="4"/>
              </c:numCache>
            </c:numRef>
          </c:val>
          <c:extLst>
            <c:ext xmlns:c16="http://schemas.microsoft.com/office/drawing/2014/chart" uri="{C3380CC4-5D6E-409C-BE32-E72D297353CC}">
              <c16:uniqueId val="{00000000-3428-4CFF-B7C8-7CA0467455B0}"/>
            </c:ext>
          </c:extLst>
        </c:ser>
        <c:ser>
          <c:idx val="2"/>
          <c:order val="2"/>
          <c:tx>
            <c:v>Future</c:v>
          </c:tx>
          <c:spPr>
            <a:solidFill>
              <a:schemeClr val="accent3"/>
            </a:solidFill>
            <a:ln>
              <a:noFill/>
            </a:ln>
            <a:effectLst/>
          </c:spPr>
          <c:invertIfNegative val="0"/>
          <c:cat>
            <c:numRef>
              <c:f>Analysis_Site3!$B$32:$E$32</c:f>
              <c:numCache>
                <c:formatCode>General</c:formatCode>
                <c:ptCount val="4"/>
                <c:pt idx="0">
                  <c:v>0</c:v>
                </c:pt>
                <c:pt idx="1">
                  <c:v>0</c:v>
                </c:pt>
                <c:pt idx="2">
                  <c:v>0</c:v>
                </c:pt>
                <c:pt idx="3">
                  <c:v>0</c:v>
                </c:pt>
              </c:numCache>
            </c:numRef>
          </c:cat>
          <c:val>
            <c:numRef>
              <c:f>Analysis_Site3!$B$75:$E$75</c:f>
              <c:numCache>
                <c:formatCode>General</c:formatCode>
                <c:ptCount val="4"/>
              </c:numCache>
            </c:numRef>
          </c:val>
          <c:extLst>
            <c:ext xmlns:c16="http://schemas.microsoft.com/office/drawing/2014/chart" uri="{C3380CC4-5D6E-409C-BE32-E72D297353CC}">
              <c16:uniqueId val="{00000001-3428-4CFF-B7C8-7CA0467455B0}"/>
            </c:ext>
          </c:extLst>
        </c:ser>
        <c:dLbls>
          <c:showLegendKey val="0"/>
          <c:showVal val="0"/>
          <c:showCatName val="0"/>
          <c:showSerName val="0"/>
          <c:showPercent val="0"/>
          <c:showBubbleSize val="0"/>
        </c:dLbls>
        <c:gapWidth val="219"/>
        <c:overlap val="-27"/>
        <c:axId val="495688320"/>
        <c:axId val="495694984"/>
        <c:extLst>
          <c:ext xmlns:c15="http://schemas.microsoft.com/office/drawing/2012/chart" uri="{02D57815-91ED-43cb-92C2-25804820EDAC}">
            <c15:filteredBarSeries>
              <c15:ser>
                <c:idx val="1"/>
                <c:order val="1"/>
                <c:spPr>
                  <a:solidFill>
                    <a:schemeClr val="accent2"/>
                  </a:solidFill>
                  <a:ln>
                    <a:noFill/>
                  </a:ln>
                  <a:effectLst/>
                </c:spPr>
                <c:invertIfNegative val="0"/>
                <c:cat>
                  <c:numRef>
                    <c:extLst>
                      <c:ext uri="{02D57815-91ED-43cb-92C2-25804820EDAC}">
                        <c15:formulaRef>
                          <c15:sqref>Analysis_Site3!$B$32:$E$32</c15:sqref>
                        </c15:formulaRef>
                      </c:ext>
                    </c:extLst>
                    <c:numCache>
                      <c:formatCode>General</c:formatCode>
                      <c:ptCount val="4"/>
                      <c:pt idx="0">
                        <c:v>0</c:v>
                      </c:pt>
                      <c:pt idx="1">
                        <c:v>0</c:v>
                      </c:pt>
                      <c:pt idx="2">
                        <c:v>0</c:v>
                      </c:pt>
                      <c:pt idx="3">
                        <c:v>0</c:v>
                      </c:pt>
                    </c:numCache>
                  </c:numRef>
                </c:cat>
                <c:val>
                  <c:numRef>
                    <c:extLst>
                      <c:ext uri="{02D57815-91ED-43cb-92C2-25804820EDAC}">
                        <c15:formulaRef>
                          <c15:sqref>Analysis_Site3!$B$70:$E$70</c15:sqref>
                        </c15:formulaRef>
                      </c:ext>
                    </c:extLst>
                    <c:numCache>
                      <c:formatCode>General</c:formatCode>
                      <c:ptCount val="4"/>
                    </c:numCache>
                  </c:numRef>
                </c:val>
                <c:extLst>
                  <c:ext xmlns:c16="http://schemas.microsoft.com/office/drawing/2014/chart" uri="{C3380CC4-5D6E-409C-BE32-E72D297353CC}">
                    <c16:uniqueId val="{00000002-3428-4CFF-B7C8-7CA0467455B0}"/>
                  </c:ext>
                </c:extLst>
              </c15:ser>
            </c15:filteredBarSeries>
          </c:ext>
        </c:extLst>
      </c:barChart>
      <c:catAx>
        <c:axId val="49568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94984"/>
        <c:crosses val="autoZero"/>
        <c:auto val="1"/>
        <c:lblAlgn val="ctr"/>
        <c:lblOffset val="100"/>
        <c:noMultiLvlLbl val="0"/>
      </c:catAx>
      <c:valAx>
        <c:axId val="49569498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88320"/>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Analysis_Site3!$A$37</c:f>
              <c:strCache>
                <c:ptCount val="1"/>
                <c:pt idx="0">
                  <c:v>FUTURE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Analysis_Site3!$B$32:$E$32</c:f>
              <c:numCache>
                <c:formatCode>General</c:formatCode>
                <c:ptCount val="4"/>
                <c:pt idx="0">
                  <c:v>0</c:v>
                </c:pt>
                <c:pt idx="1">
                  <c:v>0</c:v>
                </c:pt>
                <c:pt idx="2">
                  <c:v>0</c:v>
                </c:pt>
                <c:pt idx="3">
                  <c:v>0</c:v>
                </c:pt>
              </c:numCache>
            </c:numRef>
          </c:cat>
          <c:val>
            <c:numRef>
              <c:f>Analysis_Site3!$B$37:$E$37</c:f>
              <c:numCache>
                <c:formatCode>General</c:formatCode>
                <c:ptCount val="4"/>
              </c:numCache>
            </c:numRef>
          </c:val>
          <c:extLst>
            <c:ext xmlns:c16="http://schemas.microsoft.com/office/drawing/2014/chart" uri="{C3380CC4-5D6E-409C-BE32-E72D297353CC}">
              <c16:uniqueId val="{00000000-B10B-40D0-AC70-5B5C6066D4E2}"/>
            </c:ext>
          </c:extLst>
        </c:ser>
        <c:dLbls>
          <c:showLegendKey val="0"/>
          <c:showVal val="0"/>
          <c:showCatName val="0"/>
          <c:showSerName val="0"/>
          <c:showPercent val="0"/>
          <c:showBubbleSize val="0"/>
        </c:dLbls>
        <c:gapWidth val="219"/>
        <c:overlap val="-27"/>
        <c:axId val="495689104"/>
        <c:axId val="495689496"/>
      </c:barChart>
      <c:catAx>
        <c:axId val="49568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89496"/>
        <c:crosses val="autoZero"/>
        <c:auto val="1"/>
        <c:lblAlgn val="ctr"/>
        <c:lblOffset val="100"/>
        <c:noMultiLvlLbl val="0"/>
      </c:catAx>
      <c:valAx>
        <c:axId val="495689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689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cat>
            <c:numRef>
              <c:f>Analysis_Site2!$B$32:$E$32</c:f>
              <c:numCache>
                <c:formatCode>General</c:formatCode>
                <c:ptCount val="4"/>
                <c:pt idx="0">
                  <c:v>0</c:v>
                </c:pt>
                <c:pt idx="1">
                  <c:v>0</c:v>
                </c:pt>
                <c:pt idx="2">
                  <c:v>0</c:v>
                </c:pt>
                <c:pt idx="3">
                  <c:v>0</c:v>
                </c:pt>
              </c:numCache>
            </c:numRef>
          </c:cat>
          <c:val>
            <c:numRef>
              <c:f>Analysis_Site2!$B$37:$E$37</c:f>
              <c:numCache>
                <c:formatCode>General</c:formatCode>
                <c:ptCount val="4"/>
              </c:numCache>
            </c:numRef>
          </c:val>
          <c:extLst>
            <c:ext xmlns:c16="http://schemas.microsoft.com/office/drawing/2014/chart" uri="{C3380CC4-5D6E-409C-BE32-E72D297353CC}">
              <c16:uniqueId val="{00000000-40B5-4A28-B36D-2324E32C77C6}"/>
            </c:ext>
          </c:extLst>
        </c:ser>
        <c:ser>
          <c:idx val="2"/>
          <c:order val="2"/>
          <c:tx>
            <c:v>Future</c:v>
          </c:tx>
          <c:spPr>
            <a:solidFill>
              <a:schemeClr val="accent3"/>
            </a:solidFill>
            <a:ln>
              <a:noFill/>
            </a:ln>
            <a:effectLst/>
          </c:spPr>
          <c:invertIfNegative val="0"/>
          <c:cat>
            <c:numRef>
              <c:f>Analysis_Site2!$B$32:$E$32</c:f>
              <c:numCache>
                <c:formatCode>General</c:formatCode>
                <c:ptCount val="4"/>
                <c:pt idx="0">
                  <c:v>0</c:v>
                </c:pt>
                <c:pt idx="1">
                  <c:v>0</c:v>
                </c:pt>
                <c:pt idx="2">
                  <c:v>0</c:v>
                </c:pt>
                <c:pt idx="3">
                  <c:v>0</c:v>
                </c:pt>
              </c:numCache>
            </c:numRef>
          </c:cat>
          <c:val>
            <c:numRef>
              <c:f>Analysis_Site2!$B$75:$E$75</c:f>
              <c:numCache>
                <c:formatCode>General</c:formatCode>
                <c:ptCount val="4"/>
              </c:numCache>
            </c:numRef>
          </c:val>
          <c:extLst>
            <c:ext xmlns:c16="http://schemas.microsoft.com/office/drawing/2014/chart" uri="{C3380CC4-5D6E-409C-BE32-E72D297353CC}">
              <c16:uniqueId val="{00000001-40B5-4A28-B36D-2324E32C77C6}"/>
            </c:ext>
          </c:extLst>
        </c:ser>
        <c:dLbls>
          <c:showLegendKey val="0"/>
          <c:showVal val="0"/>
          <c:showCatName val="0"/>
          <c:showSerName val="0"/>
          <c:showPercent val="0"/>
          <c:showBubbleSize val="0"/>
        </c:dLbls>
        <c:gapWidth val="219"/>
        <c:overlap val="-27"/>
        <c:axId val="494827544"/>
        <c:axId val="494828720"/>
        <c:extLst>
          <c:ext xmlns:c15="http://schemas.microsoft.com/office/drawing/2012/chart" uri="{02D57815-91ED-43cb-92C2-25804820EDAC}">
            <c15:filteredBarSeries>
              <c15:ser>
                <c:idx val="1"/>
                <c:order val="1"/>
                <c:spPr>
                  <a:solidFill>
                    <a:schemeClr val="accent2"/>
                  </a:solidFill>
                  <a:ln>
                    <a:noFill/>
                  </a:ln>
                  <a:effectLst/>
                </c:spPr>
                <c:invertIfNegative val="0"/>
                <c:cat>
                  <c:numRef>
                    <c:extLst>
                      <c:ext uri="{02D57815-91ED-43cb-92C2-25804820EDAC}">
                        <c15:formulaRef>
                          <c15:sqref>Analysis_Site2!$B$32:$E$32</c15:sqref>
                        </c15:formulaRef>
                      </c:ext>
                    </c:extLst>
                    <c:numCache>
                      <c:formatCode>General</c:formatCode>
                      <c:ptCount val="4"/>
                      <c:pt idx="0">
                        <c:v>0</c:v>
                      </c:pt>
                      <c:pt idx="1">
                        <c:v>0</c:v>
                      </c:pt>
                      <c:pt idx="2">
                        <c:v>0</c:v>
                      </c:pt>
                      <c:pt idx="3">
                        <c:v>0</c:v>
                      </c:pt>
                    </c:numCache>
                  </c:numRef>
                </c:cat>
                <c:val>
                  <c:numRef>
                    <c:extLst>
                      <c:ext uri="{02D57815-91ED-43cb-92C2-25804820EDAC}">
                        <c15:formulaRef>
                          <c15:sqref>Analysis_Site2!$B$70:$E$70</c15:sqref>
                        </c15:formulaRef>
                      </c:ext>
                    </c:extLst>
                    <c:numCache>
                      <c:formatCode>General</c:formatCode>
                      <c:ptCount val="4"/>
                    </c:numCache>
                  </c:numRef>
                </c:val>
                <c:extLst>
                  <c:ext xmlns:c16="http://schemas.microsoft.com/office/drawing/2014/chart" uri="{C3380CC4-5D6E-409C-BE32-E72D297353CC}">
                    <c16:uniqueId val="{00000002-40B5-4A28-B36D-2324E32C77C6}"/>
                  </c:ext>
                </c:extLst>
              </c15:ser>
            </c15:filteredBarSeries>
          </c:ext>
        </c:extLst>
      </c:barChart>
      <c:catAx>
        <c:axId val="49482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8720"/>
        <c:crosses val="autoZero"/>
        <c:auto val="1"/>
        <c:lblAlgn val="ctr"/>
        <c:lblOffset val="100"/>
        <c:noMultiLvlLbl val="0"/>
      </c:catAx>
      <c:valAx>
        <c:axId val="49482872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7544"/>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Analysis_Site3!$B$70:$E$70</c:f>
              <c:numCache>
                <c:formatCode>General</c:formatCode>
                <c:ptCount val="4"/>
              </c:numCache>
            </c:numRef>
          </c:cat>
          <c:val>
            <c:numRef>
              <c:f>Analysis_Site3!$B$37:$E$37</c:f>
              <c:numCache>
                <c:formatCode>General</c:formatCode>
                <c:ptCount val="4"/>
              </c:numCache>
            </c:numRef>
          </c:val>
          <c:extLst>
            <c:ext xmlns:c16="http://schemas.microsoft.com/office/drawing/2014/chart" uri="{C3380CC4-5D6E-409C-BE32-E72D297353CC}">
              <c16:uniqueId val="{00000000-0638-4C65-937B-ED6F0D833070}"/>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Analysis_Site3!$B$70:$E$70</c:f>
              <c:numCache>
                <c:formatCode>General</c:formatCode>
                <c:ptCount val="4"/>
              </c:numCache>
            </c:numRef>
          </c:cat>
          <c:val>
            <c:numRef>
              <c:f>Analysis_Site3!$B$75:$E$75</c:f>
              <c:numCache>
                <c:formatCode>General</c:formatCode>
                <c:ptCount val="4"/>
              </c:numCache>
            </c:numRef>
          </c:val>
          <c:extLst>
            <c:ext xmlns:c16="http://schemas.microsoft.com/office/drawing/2014/chart" uri="{C3380CC4-5D6E-409C-BE32-E72D297353CC}">
              <c16:uniqueId val="{00000001-0638-4C65-937B-ED6F0D833070}"/>
            </c:ext>
          </c:extLst>
        </c:ser>
        <c:dLbls>
          <c:dLblPos val="outEnd"/>
          <c:showLegendKey val="0"/>
          <c:showVal val="1"/>
          <c:showCatName val="0"/>
          <c:showSerName val="0"/>
          <c:showPercent val="0"/>
          <c:showBubbleSize val="0"/>
        </c:dLbls>
        <c:gapWidth val="219"/>
        <c:overlap val="-27"/>
        <c:axId val="495256304"/>
        <c:axId val="495251600"/>
        <c:extLst/>
      </c:barChart>
      <c:catAx>
        <c:axId val="495256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1600"/>
        <c:crosses val="autoZero"/>
        <c:auto val="1"/>
        <c:lblAlgn val="ctr"/>
        <c:lblOffset val="100"/>
        <c:noMultiLvlLbl val="0"/>
      </c:catAx>
      <c:valAx>
        <c:axId val="49525160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6304"/>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FFAB-4B54-BD58-8AD973468D3E}"/>
            </c:ext>
          </c:extLst>
        </c:ser>
        <c:dLbls>
          <c:showLegendKey val="0"/>
          <c:showVal val="0"/>
          <c:showCatName val="0"/>
          <c:showSerName val="0"/>
          <c:showPercent val="0"/>
          <c:showBubbleSize val="0"/>
        </c:dLbls>
        <c:gapWidth val="219"/>
        <c:overlap val="-27"/>
        <c:axId val="495254736"/>
        <c:axId val="495252384"/>
      </c:barChart>
      <c:catAx>
        <c:axId val="49525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2384"/>
        <c:crosses val="autoZero"/>
        <c:auto val="1"/>
        <c:lblAlgn val="ctr"/>
        <c:lblOffset val="100"/>
        <c:noMultiLvlLbl val="0"/>
      </c:catAx>
      <c:valAx>
        <c:axId val="4952523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4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75F3-439E-B461-71D293F6AB5F}"/>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75F3-439E-B461-71D293F6AB5F}"/>
            </c:ext>
          </c:extLst>
        </c:ser>
        <c:dLbls>
          <c:showLegendKey val="0"/>
          <c:showVal val="0"/>
          <c:showCatName val="0"/>
          <c:showSerName val="0"/>
          <c:showPercent val="0"/>
          <c:showBubbleSize val="0"/>
        </c:dLbls>
        <c:gapWidth val="219"/>
        <c:overlap val="-27"/>
        <c:axId val="495255520"/>
        <c:axId val="495253168"/>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75F3-439E-B461-71D293F6AB5F}"/>
                  </c:ext>
                </c:extLst>
              </c15:ser>
            </c15:filteredBarSeries>
          </c:ext>
        </c:extLst>
      </c:barChart>
      <c:catAx>
        <c:axId val="49525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3168"/>
        <c:crosses val="autoZero"/>
        <c:auto val="1"/>
        <c:lblAlgn val="ctr"/>
        <c:lblOffset val="100"/>
        <c:noMultiLvlLbl val="0"/>
      </c:catAx>
      <c:valAx>
        <c:axId val="4952531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5520"/>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5854-4BF0-86F6-402014733545}"/>
            </c:ext>
          </c:extLst>
        </c:ser>
        <c:dLbls>
          <c:showLegendKey val="0"/>
          <c:showVal val="0"/>
          <c:showCatName val="0"/>
          <c:showSerName val="0"/>
          <c:showPercent val="0"/>
          <c:showBubbleSize val="0"/>
        </c:dLbls>
        <c:gapWidth val="219"/>
        <c:overlap val="-27"/>
        <c:axId val="495253952"/>
        <c:axId val="495254344"/>
      </c:barChart>
      <c:catAx>
        <c:axId val="495253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4344"/>
        <c:crosses val="autoZero"/>
        <c:auto val="1"/>
        <c:lblAlgn val="ctr"/>
        <c:lblOffset val="100"/>
        <c:noMultiLvlLbl val="0"/>
      </c:catAx>
      <c:valAx>
        <c:axId val="495254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3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6AA7-4563-9DDF-FAC5E0BF9264}"/>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6AA7-4563-9DDF-FAC5E0BF9264}"/>
            </c:ext>
          </c:extLst>
        </c:ser>
        <c:dLbls>
          <c:dLblPos val="outEnd"/>
          <c:showLegendKey val="0"/>
          <c:showVal val="1"/>
          <c:showCatName val="0"/>
          <c:showSerName val="0"/>
          <c:showPercent val="0"/>
          <c:showBubbleSize val="0"/>
        </c:dLbls>
        <c:gapWidth val="219"/>
        <c:overlap val="-27"/>
        <c:axId val="495249248"/>
        <c:axId val="495251992"/>
        <c:extLst/>
      </c:barChart>
      <c:catAx>
        <c:axId val="49524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1992"/>
        <c:crosses val="autoZero"/>
        <c:auto val="1"/>
        <c:lblAlgn val="ctr"/>
        <c:lblOffset val="100"/>
        <c:noMultiLvlLbl val="0"/>
      </c:catAx>
      <c:valAx>
        <c:axId val="4952519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49248"/>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3491-49C0-982D-8D21CF3DDE0C}"/>
            </c:ext>
          </c:extLst>
        </c:ser>
        <c:dLbls>
          <c:showLegendKey val="0"/>
          <c:showVal val="0"/>
          <c:showCatName val="0"/>
          <c:showSerName val="0"/>
          <c:showPercent val="0"/>
          <c:showBubbleSize val="0"/>
        </c:dLbls>
        <c:gapWidth val="219"/>
        <c:overlap val="-27"/>
        <c:axId val="495253560"/>
        <c:axId val="495251208"/>
      </c:barChart>
      <c:catAx>
        <c:axId val="495253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1208"/>
        <c:crosses val="autoZero"/>
        <c:auto val="1"/>
        <c:lblAlgn val="ctr"/>
        <c:lblOffset val="100"/>
        <c:noMultiLvlLbl val="0"/>
      </c:catAx>
      <c:valAx>
        <c:axId val="495251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3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BFB9-435C-B2A6-CC378740BEB8}"/>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BFB9-435C-B2A6-CC378740BEB8}"/>
            </c:ext>
          </c:extLst>
        </c:ser>
        <c:dLbls>
          <c:showLegendKey val="0"/>
          <c:showVal val="0"/>
          <c:showCatName val="0"/>
          <c:showSerName val="0"/>
          <c:showPercent val="0"/>
          <c:showBubbleSize val="0"/>
        </c:dLbls>
        <c:gapWidth val="219"/>
        <c:overlap val="-27"/>
        <c:axId val="495255912"/>
        <c:axId val="495250424"/>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BFB9-435C-B2A6-CC378740BEB8}"/>
                  </c:ext>
                </c:extLst>
              </c15:ser>
            </c15:filteredBarSeries>
          </c:ext>
        </c:extLst>
      </c:barChart>
      <c:catAx>
        <c:axId val="495255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0424"/>
        <c:crosses val="autoZero"/>
        <c:auto val="1"/>
        <c:lblAlgn val="ctr"/>
        <c:lblOffset val="100"/>
        <c:noMultiLvlLbl val="0"/>
      </c:catAx>
      <c:valAx>
        <c:axId val="49525042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255912"/>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0AC5-4DF7-9443-E11B1D8B256B}"/>
            </c:ext>
          </c:extLst>
        </c:ser>
        <c:dLbls>
          <c:showLegendKey val="0"/>
          <c:showVal val="0"/>
          <c:showCatName val="0"/>
          <c:showSerName val="0"/>
          <c:showPercent val="0"/>
          <c:showBubbleSize val="0"/>
        </c:dLbls>
        <c:gapWidth val="219"/>
        <c:overlap val="-27"/>
        <c:axId val="496988048"/>
        <c:axId val="496988440"/>
      </c:barChart>
      <c:catAx>
        <c:axId val="496988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8440"/>
        <c:crosses val="autoZero"/>
        <c:auto val="1"/>
        <c:lblAlgn val="ctr"/>
        <c:lblOffset val="100"/>
        <c:noMultiLvlLbl val="0"/>
      </c:catAx>
      <c:valAx>
        <c:axId val="496988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8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9BD2-4CF3-B143-EBAECC19750B}"/>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9BD2-4CF3-B143-EBAECC19750B}"/>
            </c:ext>
          </c:extLst>
        </c:ser>
        <c:dLbls>
          <c:dLblPos val="outEnd"/>
          <c:showLegendKey val="0"/>
          <c:showVal val="1"/>
          <c:showCatName val="0"/>
          <c:showSerName val="0"/>
          <c:showPercent val="0"/>
          <c:showBubbleSize val="0"/>
        </c:dLbls>
        <c:gapWidth val="219"/>
        <c:overlap val="-27"/>
        <c:axId val="496983736"/>
        <c:axId val="496985696"/>
        <c:extLst/>
      </c:barChart>
      <c:catAx>
        <c:axId val="49698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5696"/>
        <c:crosses val="autoZero"/>
        <c:auto val="1"/>
        <c:lblAlgn val="ctr"/>
        <c:lblOffset val="100"/>
        <c:noMultiLvlLbl val="0"/>
      </c:catAx>
      <c:valAx>
        <c:axId val="4969856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3736"/>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8F10-45CE-97B2-D12540378049}"/>
            </c:ext>
          </c:extLst>
        </c:ser>
        <c:dLbls>
          <c:showLegendKey val="0"/>
          <c:showVal val="0"/>
          <c:showCatName val="0"/>
          <c:showSerName val="0"/>
          <c:showPercent val="0"/>
          <c:showBubbleSize val="0"/>
        </c:dLbls>
        <c:gapWidth val="219"/>
        <c:overlap val="-27"/>
        <c:axId val="496984128"/>
        <c:axId val="496990400"/>
      </c:barChart>
      <c:catAx>
        <c:axId val="49698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90400"/>
        <c:crosses val="autoZero"/>
        <c:auto val="1"/>
        <c:lblAlgn val="ctr"/>
        <c:lblOffset val="100"/>
        <c:noMultiLvlLbl val="0"/>
      </c:catAx>
      <c:valAx>
        <c:axId val="4969904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4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Analysis_Site2!$A$37</c:f>
              <c:strCache>
                <c:ptCount val="1"/>
                <c:pt idx="0">
                  <c:v>FUTURE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Analysis_Site2!$B$32:$E$32</c:f>
              <c:numCache>
                <c:formatCode>General</c:formatCode>
                <c:ptCount val="4"/>
                <c:pt idx="0">
                  <c:v>0</c:v>
                </c:pt>
                <c:pt idx="1">
                  <c:v>0</c:v>
                </c:pt>
                <c:pt idx="2">
                  <c:v>0</c:v>
                </c:pt>
                <c:pt idx="3">
                  <c:v>0</c:v>
                </c:pt>
              </c:numCache>
            </c:numRef>
          </c:cat>
          <c:val>
            <c:numRef>
              <c:f>Analysis_Site2!$B$37:$E$37</c:f>
              <c:numCache>
                <c:formatCode>General</c:formatCode>
                <c:ptCount val="4"/>
              </c:numCache>
            </c:numRef>
          </c:val>
          <c:extLst>
            <c:ext xmlns:c16="http://schemas.microsoft.com/office/drawing/2014/chart" uri="{C3380CC4-5D6E-409C-BE32-E72D297353CC}">
              <c16:uniqueId val="{00000000-F902-48C4-B4E1-E43C4DAFD739}"/>
            </c:ext>
          </c:extLst>
        </c:ser>
        <c:dLbls>
          <c:showLegendKey val="0"/>
          <c:showVal val="0"/>
          <c:showCatName val="0"/>
          <c:showSerName val="0"/>
          <c:showPercent val="0"/>
          <c:showBubbleSize val="0"/>
        </c:dLbls>
        <c:gapWidth val="219"/>
        <c:overlap val="-27"/>
        <c:axId val="494830680"/>
        <c:axId val="494825976"/>
      </c:barChart>
      <c:catAx>
        <c:axId val="49483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5976"/>
        <c:crosses val="autoZero"/>
        <c:auto val="1"/>
        <c:lblAlgn val="ctr"/>
        <c:lblOffset val="100"/>
        <c:noMultiLvlLbl val="0"/>
      </c:catAx>
      <c:valAx>
        <c:axId val="49482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30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C427-4B39-88A9-54CA8834750F}"/>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C427-4B39-88A9-54CA8834750F}"/>
            </c:ext>
          </c:extLst>
        </c:ser>
        <c:dLbls>
          <c:showLegendKey val="0"/>
          <c:showVal val="0"/>
          <c:showCatName val="0"/>
          <c:showSerName val="0"/>
          <c:showPercent val="0"/>
          <c:showBubbleSize val="0"/>
        </c:dLbls>
        <c:gapWidth val="219"/>
        <c:overlap val="-27"/>
        <c:axId val="496990792"/>
        <c:axId val="496986480"/>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C427-4B39-88A9-54CA8834750F}"/>
                  </c:ext>
                </c:extLst>
              </c15:ser>
            </c15:filteredBarSeries>
          </c:ext>
        </c:extLst>
      </c:barChart>
      <c:catAx>
        <c:axId val="49699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6480"/>
        <c:crosses val="autoZero"/>
        <c:auto val="1"/>
        <c:lblAlgn val="ctr"/>
        <c:lblOffset val="100"/>
        <c:noMultiLvlLbl val="0"/>
      </c:catAx>
      <c:valAx>
        <c:axId val="4969864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90792"/>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B73A-4947-9816-B93BF936BFDB}"/>
            </c:ext>
          </c:extLst>
        </c:ser>
        <c:dLbls>
          <c:showLegendKey val="0"/>
          <c:showVal val="0"/>
          <c:showCatName val="0"/>
          <c:showSerName val="0"/>
          <c:showPercent val="0"/>
          <c:showBubbleSize val="0"/>
        </c:dLbls>
        <c:gapWidth val="219"/>
        <c:overlap val="-27"/>
        <c:axId val="496984912"/>
        <c:axId val="496987264"/>
      </c:barChart>
      <c:catAx>
        <c:axId val="49698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7264"/>
        <c:crosses val="autoZero"/>
        <c:auto val="1"/>
        <c:lblAlgn val="ctr"/>
        <c:lblOffset val="100"/>
        <c:noMultiLvlLbl val="0"/>
      </c:catAx>
      <c:valAx>
        <c:axId val="496987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4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E6C3-4047-8D44-1B1AE0A249F1}"/>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E6C3-4047-8D44-1B1AE0A249F1}"/>
            </c:ext>
          </c:extLst>
        </c:ser>
        <c:dLbls>
          <c:dLblPos val="outEnd"/>
          <c:showLegendKey val="0"/>
          <c:showVal val="1"/>
          <c:showCatName val="0"/>
          <c:showSerName val="0"/>
          <c:showPercent val="0"/>
          <c:showBubbleSize val="0"/>
        </c:dLbls>
        <c:gapWidth val="219"/>
        <c:overlap val="-27"/>
        <c:axId val="496986872"/>
        <c:axId val="496987656"/>
        <c:extLst/>
      </c:barChart>
      <c:catAx>
        <c:axId val="496986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7656"/>
        <c:crosses val="autoZero"/>
        <c:auto val="1"/>
        <c:lblAlgn val="ctr"/>
        <c:lblOffset val="100"/>
        <c:noMultiLvlLbl val="0"/>
      </c:catAx>
      <c:valAx>
        <c:axId val="49698765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6872"/>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Analysis_ALL!$A$8</c:f>
              <c:strCache>
                <c:ptCount val="1"/>
                <c:pt idx="0">
                  <c:v>Percent of data elements currently feasible within domain across sites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Analysis_ALL!$B$5:$E$5</c:f>
              <c:strCache>
                <c:ptCount val="4"/>
                <c:pt idx="0">
                  <c:v>Data availability</c:v>
                </c:pt>
                <c:pt idx="1">
                  <c:v>Data accuracy</c:v>
                </c:pt>
                <c:pt idx="2">
                  <c:v>Data standards</c:v>
                </c:pt>
                <c:pt idx="3">
                  <c:v>Workflow</c:v>
                </c:pt>
              </c:strCache>
            </c:strRef>
          </c:cat>
          <c:val>
            <c:numRef>
              <c:f>Analysis_ALL!$B$8:$E$8</c:f>
              <c:numCache>
                <c:formatCode>0%</c:formatCode>
                <c:ptCount val="4"/>
                <c:pt idx="0">
                  <c:v>0</c:v>
                </c:pt>
                <c:pt idx="1">
                  <c:v>0</c:v>
                </c:pt>
                <c:pt idx="2">
                  <c:v>0</c:v>
                </c:pt>
                <c:pt idx="3">
                  <c:v>0</c:v>
                </c:pt>
              </c:numCache>
            </c:numRef>
          </c:val>
          <c:extLst>
            <c:ext xmlns:c16="http://schemas.microsoft.com/office/drawing/2014/chart" uri="{C3380CC4-5D6E-409C-BE32-E72D297353CC}">
              <c16:uniqueId val="{00000000-8AA2-41D2-9FEA-3623B3076A34}"/>
            </c:ext>
          </c:extLst>
        </c:ser>
        <c:dLbls>
          <c:showLegendKey val="0"/>
          <c:showVal val="0"/>
          <c:showCatName val="0"/>
          <c:showSerName val="0"/>
          <c:showPercent val="0"/>
          <c:showBubbleSize val="0"/>
        </c:dLbls>
        <c:gapWidth val="219"/>
        <c:overlap val="-27"/>
        <c:axId val="496989616"/>
        <c:axId val="354188904"/>
      </c:barChart>
      <c:catAx>
        <c:axId val="496989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188904"/>
        <c:crosses val="autoZero"/>
        <c:auto val="1"/>
        <c:lblAlgn val="ctr"/>
        <c:lblOffset val="100"/>
        <c:noMultiLvlLbl val="0"/>
      </c:catAx>
      <c:valAx>
        <c:axId val="3541889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6989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73306711296382"/>
          <c:y val="0.20488082264874738"/>
          <c:w val="0.86626092116371756"/>
          <c:h val="0.62127841878031131"/>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Analysis_ALL!$B$14:$E$14</c:f>
              <c:strCache>
                <c:ptCount val="4"/>
                <c:pt idx="0">
                  <c:v>Data availability</c:v>
                </c:pt>
                <c:pt idx="1">
                  <c:v>Data accuracy</c:v>
                </c:pt>
                <c:pt idx="2">
                  <c:v>Data standards</c:v>
                </c:pt>
                <c:pt idx="3">
                  <c:v>Workflow</c:v>
                </c:pt>
              </c:strCache>
            </c:strRef>
          </c:cat>
          <c:val>
            <c:numRef>
              <c:f>Analysis_ALL!$B$8:$E$8</c:f>
              <c:numCache>
                <c:formatCode>0%</c:formatCode>
                <c:ptCount val="4"/>
                <c:pt idx="0">
                  <c:v>0</c:v>
                </c:pt>
                <c:pt idx="1">
                  <c:v>0</c:v>
                </c:pt>
                <c:pt idx="2">
                  <c:v>0</c:v>
                </c:pt>
                <c:pt idx="3">
                  <c:v>0</c:v>
                </c:pt>
              </c:numCache>
            </c:numRef>
          </c:val>
          <c:extLst>
            <c:ext xmlns:c16="http://schemas.microsoft.com/office/drawing/2014/chart" uri="{C3380CC4-5D6E-409C-BE32-E72D297353CC}">
              <c16:uniqueId val="{00000000-AAB3-4FB1-9DA5-178D86BBB095}"/>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Analysis_ALL!$B$14:$E$14</c:f>
              <c:strCache>
                <c:ptCount val="4"/>
                <c:pt idx="0">
                  <c:v>Data availability</c:v>
                </c:pt>
                <c:pt idx="1">
                  <c:v>Data accuracy</c:v>
                </c:pt>
                <c:pt idx="2">
                  <c:v>Data standards</c:v>
                </c:pt>
                <c:pt idx="3">
                  <c:v>Workflow</c:v>
                </c:pt>
              </c:strCache>
            </c:strRef>
          </c:cat>
          <c:val>
            <c:numRef>
              <c:f>Analysis_ALL!$B$17:$E$17</c:f>
              <c:numCache>
                <c:formatCode>0%</c:formatCode>
                <c:ptCount val="4"/>
                <c:pt idx="0">
                  <c:v>0</c:v>
                </c:pt>
                <c:pt idx="1">
                  <c:v>0</c:v>
                </c:pt>
                <c:pt idx="2">
                  <c:v>0</c:v>
                </c:pt>
                <c:pt idx="3">
                  <c:v>0</c:v>
                </c:pt>
              </c:numCache>
            </c:numRef>
          </c:val>
          <c:extLst>
            <c:ext xmlns:c16="http://schemas.microsoft.com/office/drawing/2014/chart" uri="{C3380CC4-5D6E-409C-BE32-E72D297353CC}">
              <c16:uniqueId val="{00000001-AAB3-4FB1-9DA5-178D86BBB095}"/>
            </c:ext>
          </c:extLst>
        </c:ser>
        <c:dLbls>
          <c:dLblPos val="outEnd"/>
          <c:showLegendKey val="0"/>
          <c:showVal val="1"/>
          <c:showCatName val="0"/>
          <c:showSerName val="0"/>
          <c:showPercent val="0"/>
          <c:showBubbleSize val="0"/>
        </c:dLbls>
        <c:gapWidth val="219"/>
        <c:overlap val="-27"/>
        <c:axId val="354192040"/>
        <c:axId val="354194392"/>
        <c:extLst/>
      </c:barChart>
      <c:catAx>
        <c:axId val="354192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194392"/>
        <c:crosses val="autoZero"/>
        <c:auto val="1"/>
        <c:lblAlgn val="ctr"/>
        <c:lblOffset val="100"/>
        <c:noMultiLvlLbl val="0"/>
      </c:catAx>
      <c:valAx>
        <c:axId val="35419439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192040"/>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Analysis_Site2!$B$70:$E$70</c:f>
              <c:numCache>
                <c:formatCode>General</c:formatCode>
                <c:ptCount val="4"/>
              </c:numCache>
            </c:numRef>
          </c:cat>
          <c:val>
            <c:numRef>
              <c:f>Analysis_Site2!$B$37:$E$37</c:f>
              <c:numCache>
                <c:formatCode>General</c:formatCode>
                <c:ptCount val="4"/>
              </c:numCache>
            </c:numRef>
          </c:val>
          <c:extLst>
            <c:ext xmlns:c16="http://schemas.microsoft.com/office/drawing/2014/chart" uri="{C3380CC4-5D6E-409C-BE32-E72D297353CC}">
              <c16:uniqueId val="{00000000-AE3C-467B-85C5-6E296CEEE600}"/>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Analysis_Site2!$B$70:$E$70</c:f>
              <c:numCache>
                <c:formatCode>General</c:formatCode>
                <c:ptCount val="4"/>
              </c:numCache>
            </c:numRef>
          </c:cat>
          <c:val>
            <c:numRef>
              <c:f>Analysis_Site2!$B$75:$E$75</c:f>
              <c:numCache>
                <c:formatCode>General</c:formatCode>
                <c:ptCount val="4"/>
              </c:numCache>
            </c:numRef>
          </c:val>
          <c:extLst>
            <c:ext xmlns:c16="http://schemas.microsoft.com/office/drawing/2014/chart" uri="{C3380CC4-5D6E-409C-BE32-E72D297353CC}">
              <c16:uniqueId val="{00000001-AE3C-467B-85C5-6E296CEEE600}"/>
            </c:ext>
          </c:extLst>
        </c:ser>
        <c:dLbls>
          <c:dLblPos val="outEnd"/>
          <c:showLegendKey val="0"/>
          <c:showVal val="1"/>
          <c:showCatName val="0"/>
          <c:showSerName val="0"/>
          <c:showPercent val="0"/>
          <c:showBubbleSize val="0"/>
        </c:dLbls>
        <c:gapWidth val="219"/>
        <c:overlap val="-27"/>
        <c:axId val="494828328"/>
        <c:axId val="494826368"/>
        <c:extLst/>
      </c:barChart>
      <c:catAx>
        <c:axId val="494828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6368"/>
        <c:crosses val="autoZero"/>
        <c:auto val="1"/>
        <c:lblAlgn val="ctr"/>
        <c:lblOffset val="100"/>
        <c:noMultiLvlLbl val="0"/>
      </c:catAx>
      <c:valAx>
        <c:axId val="49482636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8328"/>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8F73-4B27-8544-EFF22411014A}"/>
            </c:ext>
          </c:extLst>
        </c:ser>
        <c:dLbls>
          <c:showLegendKey val="0"/>
          <c:showVal val="0"/>
          <c:showCatName val="0"/>
          <c:showSerName val="0"/>
          <c:showPercent val="0"/>
          <c:showBubbleSize val="0"/>
        </c:dLbls>
        <c:gapWidth val="219"/>
        <c:overlap val="-27"/>
        <c:axId val="494831856"/>
        <c:axId val="494829896"/>
      </c:barChart>
      <c:catAx>
        <c:axId val="4948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29896"/>
        <c:crosses val="autoZero"/>
        <c:auto val="1"/>
        <c:lblAlgn val="ctr"/>
        <c:lblOffset val="100"/>
        <c:noMultiLvlLbl val="0"/>
      </c:catAx>
      <c:valAx>
        <c:axId val="494829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3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Current</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778B-4F74-8AB6-3F8A57CA4A85}"/>
            </c:ext>
          </c:extLst>
        </c:ser>
        <c:ser>
          <c:idx val="2"/>
          <c:order val="2"/>
          <c:tx>
            <c:v>Future</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778B-4F74-8AB6-3F8A57CA4A85}"/>
            </c:ext>
          </c:extLst>
        </c:ser>
        <c:dLbls>
          <c:showLegendKey val="0"/>
          <c:showVal val="0"/>
          <c:showCatName val="0"/>
          <c:showSerName val="0"/>
          <c:showPercent val="0"/>
          <c:showBubbleSize val="0"/>
        </c:dLbls>
        <c:gapWidth val="219"/>
        <c:overlap val="-27"/>
        <c:axId val="494831072"/>
        <c:axId val="494831464"/>
        <c:extLst>
          <c:ext xmlns:c15="http://schemas.microsoft.com/office/drawing/2012/chart" uri="{02D57815-91ED-43cb-92C2-25804820EDAC}">
            <c15:filteredBarSeries>
              <c15:ser>
                <c:idx val="1"/>
                <c:order val="1"/>
                <c:spPr>
                  <a:solidFill>
                    <a:schemeClr val="accent2"/>
                  </a:solidFill>
                  <a:ln>
                    <a:noFill/>
                  </a:ln>
                  <a:effectLst/>
                </c:spPr>
                <c:invertIfNegative val="0"/>
                <c:val>
                  <c:numRef>
                    <c:extLst>
                      <c:ext uri="{02D57815-91ED-43cb-92C2-25804820EDAC}">
                        <c15:formulaRef>
                          <c15:sqref>#REF!</c15:sqref>
                        </c15:formulaRef>
                      </c:ext>
                    </c:extLst>
                    <c:numCache>
                      <c:formatCode>General</c:formatCode>
                      <c:ptCount val="1"/>
                      <c:pt idx="0">
                        <c:v>1</c:v>
                      </c:pt>
                    </c:numCache>
                  </c:numRef>
                </c:val>
                <c:extLst>
                  <c:ex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2-778B-4F74-8AB6-3F8A57CA4A85}"/>
                  </c:ext>
                </c:extLst>
              </c15:ser>
            </c15:filteredBarSeries>
          </c:ext>
        </c:extLst>
      </c:barChart>
      <c:catAx>
        <c:axId val="49483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31464"/>
        <c:crosses val="autoZero"/>
        <c:auto val="1"/>
        <c:lblAlgn val="ctr"/>
        <c:lblOffset val="100"/>
        <c:noMultiLvlLbl val="0"/>
      </c:catAx>
      <c:valAx>
        <c:axId val="494831464"/>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4831072"/>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1563-4FA6-8700-8CFF72030B1D}"/>
            </c:ext>
          </c:extLst>
        </c:ser>
        <c:dLbls>
          <c:showLegendKey val="0"/>
          <c:showVal val="0"/>
          <c:showCatName val="0"/>
          <c:showSerName val="0"/>
          <c:showPercent val="0"/>
          <c:showBubbleSize val="0"/>
        </c:dLbls>
        <c:gapWidth val="219"/>
        <c:overlap val="-27"/>
        <c:axId val="495914872"/>
        <c:axId val="495915264"/>
      </c:barChart>
      <c:catAx>
        <c:axId val="495914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5264"/>
        <c:crosses val="autoZero"/>
        <c:auto val="1"/>
        <c:lblAlgn val="ctr"/>
        <c:lblOffset val="100"/>
        <c:noMultiLvlLbl val="0"/>
      </c:catAx>
      <c:valAx>
        <c:axId val="495915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4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Percent of Data Elements Feasible within Domain</a:t>
            </a:r>
            <a:r>
              <a:rPr lang="en-US" sz="1200" b="1" baseline="0"/>
              <a:t> - </a:t>
            </a:r>
            <a:r>
              <a:rPr lang="en-US" sz="1200" b="1"/>
              <a:t>Current and Future</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169315688152436"/>
          <c:y val="0.21924828229700635"/>
          <c:w val="0.86631338746342046"/>
          <c:h val="0.60748395265793487"/>
        </c:manualLayout>
      </c:layout>
      <c:barChart>
        <c:barDir val="col"/>
        <c:grouping val="clustered"/>
        <c:varyColors val="0"/>
        <c:ser>
          <c:idx val="0"/>
          <c:order val="0"/>
          <c:tx>
            <c:v>Current</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F56D-4009-A9EB-58EEEB1CFB05}"/>
            </c:ext>
          </c:extLst>
        </c:ser>
        <c:ser>
          <c:idx val="2"/>
          <c:order val="1"/>
          <c:tx>
            <c:v>Future</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1-F56D-4009-A9EB-58EEEB1CFB05}"/>
            </c:ext>
          </c:extLst>
        </c:ser>
        <c:dLbls>
          <c:dLblPos val="outEnd"/>
          <c:showLegendKey val="0"/>
          <c:showVal val="1"/>
          <c:showCatName val="0"/>
          <c:showSerName val="0"/>
          <c:showPercent val="0"/>
          <c:showBubbleSize val="0"/>
        </c:dLbls>
        <c:gapWidth val="219"/>
        <c:overlap val="-27"/>
        <c:axId val="495912520"/>
        <c:axId val="495913696"/>
        <c:extLst/>
      </c:barChart>
      <c:catAx>
        <c:axId val="495912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3696"/>
        <c:crosses val="autoZero"/>
        <c:auto val="1"/>
        <c:lblAlgn val="ctr"/>
        <c:lblOffset val="100"/>
        <c:noMultiLvlLbl val="0"/>
      </c:catAx>
      <c:valAx>
        <c:axId val="49591369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2520"/>
        <c:crosses val="autoZero"/>
        <c:crossBetween val="between"/>
        <c:majorUnit val="0.1"/>
      </c:valAx>
      <c:spPr>
        <a:noFill/>
        <a:ln>
          <a:noFill/>
        </a:ln>
        <a:effectLst/>
      </c:spPr>
    </c:plotArea>
    <c:legend>
      <c:legendPos val="b"/>
      <c:layout>
        <c:manualLayout>
          <c:xMode val="edge"/>
          <c:yMode val="edge"/>
          <c:x val="0.159666885389326"/>
          <c:y val="0.89409667541557303"/>
          <c:w val="0.68622178477690299"/>
          <c:h val="7.81255468066491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t>Percent of data elements currently </a:t>
            </a:r>
          </a:p>
          <a:p>
            <a:pPr>
              <a:defRPr sz="1100"/>
            </a:pPr>
            <a:r>
              <a:rPr lang="en-US" sz="1100"/>
              <a:t>feasible </a:t>
            </a:r>
            <a:r>
              <a:rPr lang="en-US" sz="1100" b="1" u="sng"/>
              <a:t>within domain</a:t>
            </a:r>
          </a:p>
        </c:rich>
      </c:tx>
      <c:layout>
        <c:manualLayout>
          <c:xMode val="edge"/>
          <c:yMode val="edge"/>
          <c:x val="0.19045229265963701"/>
          <c:y val="0"/>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Ref>
                </c15:cat>
              </c15:filteredCategoryTitle>
            </c:ext>
            <c:ext xmlns:c16="http://schemas.microsoft.com/office/drawing/2014/chart" uri="{C3380CC4-5D6E-409C-BE32-E72D297353CC}">
              <c16:uniqueId val="{00000000-1523-44E4-9FBE-FF8134BFA57A}"/>
            </c:ext>
          </c:extLst>
        </c:ser>
        <c:dLbls>
          <c:showLegendKey val="0"/>
          <c:showVal val="0"/>
          <c:showCatName val="0"/>
          <c:showSerName val="0"/>
          <c:showPercent val="0"/>
          <c:showBubbleSize val="0"/>
        </c:dLbls>
        <c:gapWidth val="219"/>
        <c:overlap val="-27"/>
        <c:axId val="495910952"/>
        <c:axId val="495909776"/>
      </c:barChart>
      <c:catAx>
        <c:axId val="495910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09776"/>
        <c:crosses val="autoZero"/>
        <c:auto val="1"/>
        <c:lblAlgn val="ctr"/>
        <c:lblOffset val="100"/>
        <c:noMultiLvlLbl val="0"/>
      </c:catAx>
      <c:valAx>
        <c:axId val="49590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910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117724</xdr:rowOff>
    </xdr:from>
    <xdr:to>
      <xdr:col>11</xdr:col>
      <xdr:colOff>4381500</xdr:colOff>
      <xdr:row>30</xdr:row>
      <xdr:rowOff>171235</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43</xdr:row>
      <xdr:rowOff>218916</xdr:rowOff>
    </xdr:from>
    <xdr:to>
      <xdr:col>11</xdr:col>
      <xdr:colOff>4349751</xdr:colOff>
      <xdr:row>68</xdr:row>
      <xdr:rowOff>117724</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117724</xdr:rowOff>
    </xdr:from>
    <xdr:to>
      <xdr:col>11</xdr:col>
      <xdr:colOff>4333875</xdr:colOff>
      <xdr:row>30</xdr:row>
      <xdr:rowOff>171235</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43</xdr:row>
      <xdr:rowOff>218916</xdr:rowOff>
    </xdr:from>
    <xdr:to>
      <xdr:col>11</xdr:col>
      <xdr:colOff>4302125</xdr:colOff>
      <xdr:row>68</xdr:row>
      <xdr:rowOff>117724</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xdr:row>
      <xdr:rowOff>117724</xdr:rowOff>
    </xdr:from>
    <xdr:to>
      <xdr:col>11</xdr:col>
      <xdr:colOff>4381500</xdr:colOff>
      <xdr:row>38</xdr:row>
      <xdr:rowOff>171235</xdr:rowOff>
    </xdr:to>
    <xdr:graphicFrame macro="">
      <xdr:nvGraphicFramePr>
        <xdr:cNvPr id="6" name="Chart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xdr:colOff>
      <xdr:row>51</xdr:row>
      <xdr:rowOff>218916</xdr:rowOff>
    </xdr:from>
    <xdr:to>
      <xdr:col>11</xdr:col>
      <xdr:colOff>4349751</xdr:colOff>
      <xdr:row>84</xdr:row>
      <xdr:rowOff>117724</xdr:rowOff>
    </xdr:to>
    <xdr:graphicFrame macro="">
      <xdr:nvGraphicFramePr>
        <xdr:cNvPr id="7" name="Chart 6">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4</xdr:row>
      <xdr:rowOff>117724</xdr:rowOff>
    </xdr:from>
    <xdr:to>
      <xdr:col>11</xdr:col>
      <xdr:colOff>4333875</xdr:colOff>
      <xdr:row>38</xdr:row>
      <xdr:rowOff>171235</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51</xdr:row>
      <xdr:rowOff>218916</xdr:rowOff>
    </xdr:from>
    <xdr:to>
      <xdr:col>11</xdr:col>
      <xdr:colOff>4302125</xdr:colOff>
      <xdr:row>84</xdr:row>
      <xdr:rowOff>117724</xdr:rowOff>
    </xdr:to>
    <xdr:graphicFrame macro="">
      <xdr:nvGraphicFramePr>
        <xdr:cNvPr id="9" name="Chart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4</xdr:row>
      <xdr:rowOff>117724</xdr:rowOff>
    </xdr:from>
    <xdr:to>
      <xdr:col>11</xdr:col>
      <xdr:colOff>4381500</xdr:colOff>
      <xdr:row>33</xdr:row>
      <xdr:rowOff>171235</xdr:rowOff>
    </xdr:to>
    <xdr:graphicFrame macro="">
      <xdr:nvGraphicFramePr>
        <xdr:cNvPr id="10" name="Chart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xdr:colOff>
      <xdr:row>46</xdr:row>
      <xdr:rowOff>218916</xdr:rowOff>
    </xdr:from>
    <xdr:to>
      <xdr:col>11</xdr:col>
      <xdr:colOff>4349751</xdr:colOff>
      <xdr:row>74</xdr:row>
      <xdr:rowOff>117724</xdr:rowOff>
    </xdr:to>
    <xdr:graphicFrame macro="">
      <xdr:nvGraphicFramePr>
        <xdr:cNvPr id="11" name="Chart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xdr:row>
      <xdr:rowOff>117724</xdr:rowOff>
    </xdr:from>
    <xdr:to>
      <xdr:col>11</xdr:col>
      <xdr:colOff>4333875</xdr:colOff>
      <xdr:row>33</xdr:row>
      <xdr:rowOff>171235</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46</xdr:row>
      <xdr:rowOff>218916</xdr:rowOff>
    </xdr:from>
    <xdr:to>
      <xdr:col>11</xdr:col>
      <xdr:colOff>4302125</xdr:colOff>
      <xdr:row>74</xdr:row>
      <xdr:rowOff>117724</xdr:rowOff>
    </xdr:to>
    <xdr:graphicFrame macro="">
      <xdr:nvGraphicFramePr>
        <xdr:cNvPr id="13" name="Chart 12">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4</xdr:row>
      <xdr:rowOff>117724</xdr:rowOff>
    </xdr:from>
    <xdr:to>
      <xdr:col>11</xdr:col>
      <xdr:colOff>4381500</xdr:colOff>
      <xdr:row>27</xdr:row>
      <xdr:rowOff>171235</xdr:rowOff>
    </xdr:to>
    <xdr:graphicFrame macro="">
      <xdr:nvGraphicFramePr>
        <xdr:cNvPr id="14" name="Chart 13">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xdr:colOff>
      <xdr:row>40</xdr:row>
      <xdr:rowOff>218916</xdr:rowOff>
    </xdr:from>
    <xdr:to>
      <xdr:col>11</xdr:col>
      <xdr:colOff>4349751</xdr:colOff>
      <xdr:row>62</xdr:row>
      <xdr:rowOff>117724</xdr:rowOff>
    </xdr:to>
    <xdr:graphicFrame macro="">
      <xdr:nvGraphicFramePr>
        <xdr:cNvPr id="15" name="Chart 14">
          <a:extLst>
            <a:ext uri="{FF2B5EF4-FFF2-40B4-BE49-F238E27FC236}">
              <a16:creationId xmlns:a16="http://schemas.microsoft.com/office/drawing/2014/main"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4</xdr:row>
      <xdr:rowOff>117724</xdr:rowOff>
    </xdr:from>
    <xdr:to>
      <xdr:col>11</xdr:col>
      <xdr:colOff>4333875</xdr:colOff>
      <xdr:row>27</xdr:row>
      <xdr:rowOff>171235</xdr:rowOff>
    </xdr:to>
    <xdr:graphicFrame macro="">
      <xdr:nvGraphicFramePr>
        <xdr:cNvPr id="16" name="Chart 15">
          <a:extLst>
            <a:ext uri="{FF2B5EF4-FFF2-40B4-BE49-F238E27FC236}">
              <a16:creationId xmlns:a16="http://schemas.microsoft.com/office/drawing/2014/main" id="{00000000-0008-0000-07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40</xdr:row>
      <xdr:rowOff>218916</xdr:rowOff>
    </xdr:from>
    <xdr:to>
      <xdr:col>11</xdr:col>
      <xdr:colOff>4302125</xdr:colOff>
      <xdr:row>62</xdr:row>
      <xdr:rowOff>117724</xdr:rowOff>
    </xdr:to>
    <xdr:graphicFrame macro="">
      <xdr:nvGraphicFramePr>
        <xdr:cNvPr id="17" name="Chart 16">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xdr:row>
      <xdr:rowOff>117724</xdr:rowOff>
    </xdr:from>
    <xdr:to>
      <xdr:col>11</xdr:col>
      <xdr:colOff>4381500</xdr:colOff>
      <xdr:row>30</xdr:row>
      <xdr:rowOff>171235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xdr:colOff>
      <xdr:row>43</xdr:row>
      <xdr:rowOff>218916</xdr:rowOff>
    </xdr:from>
    <xdr:to>
      <xdr:col>11</xdr:col>
      <xdr:colOff>4349751</xdr:colOff>
      <xdr:row>68</xdr:row>
      <xdr:rowOff>117724</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4</xdr:row>
      <xdr:rowOff>117724</xdr:rowOff>
    </xdr:from>
    <xdr:to>
      <xdr:col>11</xdr:col>
      <xdr:colOff>4333875</xdr:colOff>
      <xdr:row>30</xdr:row>
      <xdr:rowOff>171235</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43</xdr:row>
      <xdr:rowOff>218916</xdr:rowOff>
    </xdr:from>
    <xdr:to>
      <xdr:col>11</xdr:col>
      <xdr:colOff>4302125</xdr:colOff>
      <xdr:row>68</xdr:row>
      <xdr:rowOff>117724</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xdr:row>
      <xdr:rowOff>117724</xdr:rowOff>
    </xdr:from>
    <xdr:to>
      <xdr:col>11</xdr:col>
      <xdr:colOff>4381500</xdr:colOff>
      <xdr:row>38</xdr:row>
      <xdr:rowOff>171235</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xdr:colOff>
      <xdr:row>51</xdr:row>
      <xdr:rowOff>218916</xdr:rowOff>
    </xdr:from>
    <xdr:to>
      <xdr:col>11</xdr:col>
      <xdr:colOff>4349751</xdr:colOff>
      <xdr:row>84</xdr:row>
      <xdr:rowOff>117724</xdr:rowOff>
    </xdr:to>
    <xdr:graphicFrame macro="">
      <xdr:nvGraphicFramePr>
        <xdr:cNvPr id="7" name="Chart 6">
          <a:extLst>
            <a:ext uri="{FF2B5EF4-FFF2-40B4-BE49-F238E27FC236}">
              <a16:creationId xmlns:a16="http://schemas.microsoft.com/office/drawing/2014/main" id="{00000000-0008-0000-0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4</xdr:row>
      <xdr:rowOff>117724</xdr:rowOff>
    </xdr:from>
    <xdr:to>
      <xdr:col>11</xdr:col>
      <xdr:colOff>4333875</xdr:colOff>
      <xdr:row>38</xdr:row>
      <xdr:rowOff>171235</xdr:rowOff>
    </xdr:to>
    <xdr:graphicFrame macro="">
      <xdr:nvGraphicFramePr>
        <xdr:cNvPr id="8" name="Chart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51</xdr:row>
      <xdr:rowOff>218916</xdr:rowOff>
    </xdr:from>
    <xdr:to>
      <xdr:col>11</xdr:col>
      <xdr:colOff>4302125</xdr:colOff>
      <xdr:row>84</xdr:row>
      <xdr:rowOff>117724</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4</xdr:row>
      <xdr:rowOff>117724</xdr:rowOff>
    </xdr:from>
    <xdr:to>
      <xdr:col>11</xdr:col>
      <xdr:colOff>4381500</xdr:colOff>
      <xdr:row>33</xdr:row>
      <xdr:rowOff>171235</xdr:rowOff>
    </xdr:to>
    <xdr:graphicFrame macro="">
      <xdr:nvGraphicFramePr>
        <xdr:cNvPr id="10" name="Chart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xdr:colOff>
      <xdr:row>46</xdr:row>
      <xdr:rowOff>218916</xdr:rowOff>
    </xdr:from>
    <xdr:to>
      <xdr:col>11</xdr:col>
      <xdr:colOff>4349751</xdr:colOff>
      <xdr:row>74</xdr:row>
      <xdr:rowOff>117724</xdr:rowOff>
    </xdr:to>
    <xdr:graphicFrame macro="">
      <xdr:nvGraphicFramePr>
        <xdr:cNvPr id="11" name="Chart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4</xdr:row>
      <xdr:rowOff>117724</xdr:rowOff>
    </xdr:from>
    <xdr:to>
      <xdr:col>11</xdr:col>
      <xdr:colOff>4333875</xdr:colOff>
      <xdr:row>33</xdr:row>
      <xdr:rowOff>171235</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46</xdr:row>
      <xdr:rowOff>218916</xdr:rowOff>
    </xdr:from>
    <xdr:to>
      <xdr:col>11</xdr:col>
      <xdr:colOff>4302125</xdr:colOff>
      <xdr:row>74</xdr:row>
      <xdr:rowOff>117724</xdr:rowOff>
    </xdr:to>
    <xdr:graphicFrame macro="">
      <xdr:nvGraphicFramePr>
        <xdr:cNvPr id="13" name="Chart 12">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4</xdr:row>
      <xdr:rowOff>117724</xdr:rowOff>
    </xdr:from>
    <xdr:to>
      <xdr:col>11</xdr:col>
      <xdr:colOff>4381500</xdr:colOff>
      <xdr:row>27</xdr:row>
      <xdr:rowOff>171235</xdr:rowOff>
    </xdr:to>
    <xdr:graphicFrame macro="">
      <xdr:nvGraphicFramePr>
        <xdr:cNvPr id="14" name="Chart 13">
          <a:extLst>
            <a:ext uri="{FF2B5EF4-FFF2-40B4-BE49-F238E27FC236}">
              <a16:creationId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1</xdr:colOff>
      <xdr:row>40</xdr:row>
      <xdr:rowOff>218916</xdr:rowOff>
    </xdr:from>
    <xdr:to>
      <xdr:col>11</xdr:col>
      <xdr:colOff>4349751</xdr:colOff>
      <xdr:row>62</xdr:row>
      <xdr:rowOff>117724</xdr:rowOff>
    </xdr:to>
    <xdr:graphicFrame macro="">
      <xdr:nvGraphicFramePr>
        <xdr:cNvPr id="15" name="Chart 14">
          <a:extLst>
            <a:ext uri="{FF2B5EF4-FFF2-40B4-BE49-F238E27FC236}">
              <a16:creationId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0</xdr:colOff>
      <xdr:row>4</xdr:row>
      <xdr:rowOff>117724</xdr:rowOff>
    </xdr:from>
    <xdr:to>
      <xdr:col>11</xdr:col>
      <xdr:colOff>4333875</xdr:colOff>
      <xdr:row>27</xdr:row>
      <xdr:rowOff>171235</xdr:rowOff>
    </xdr:to>
    <xdr:graphicFrame macro="">
      <xdr:nvGraphicFramePr>
        <xdr:cNvPr id="16" name="Chart 15">
          <a:extLst>
            <a:ext uri="{FF2B5EF4-FFF2-40B4-BE49-F238E27FC236}">
              <a16:creationId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0</xdr:colOff>
      <xdr:row>40</xdr:row>
      <xdr:rowOff>218916</xdr:rowOff>
    </xdr:from>
    <xdr:to>
      <xdr:col>11</xdr:col>
      <xdr:colOff>4302125</xdr:colOff>
      <xdr:row>62</xdr:row>
      <xdr:rowOff>117724</xdr:rowOff>
    </xdr:to>
    <xdr:graphicFrame macro="">
      <xdr:nvGraphicFramePr>
        <xdr:cNvPr id="17" name="Chart 16">
          <a:extLst>
            <a:ext uri="{FF2B5EF4-FFF2-40B4-BE49-F238E27FC236}">
              <a16:creationId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302559</xdr:colOff>
      <xdr:row>4</xdr:row>
      <xdr:rowOff>84107</xdr:rowOff>
    </xdr:from>
    <xdr:to>
      <xdr:col>11</xdr:col>
      <xdr:colOff>4620559</xdr:colOff>
      <xdr:row>13</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336176</xdr:colOff>
      <xdr:row>16</xdr:row>
      <xdr:rowOff>6005</xdr:rowOff>
    </xdr:from>
    <xdr:to>
      <xdr:col>11</xdr:col>
      <xdr:colOff>4638301</xdr:colOff>
      <xdr:row>27</xdr:row>
      <xdr:rowOff>89648</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u\AppData\Local\Microsoft\Windows\Temporary%20Internet%20Files\Content.Outlook\L033NILE\Final%20Feasibility%20Scorecard_v1%200%20(2)_4sites_with_summary%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IN HERE"/>
      <sheetName val="Overview"/>
      <sheetName val="Scorecard 1"/>
      <sheetName val="Scorecard 2"/>
      <sheetName val="Scorecard 3"/>
      <sheetName val="Scorecard 4"/>
      <sheetName val="Analysis1"/>
      <sheetName val="Analysis2"/>
      <sheetName val="Analysis3"/>
      <sheetName val="Analysis4"/>
      <sheetName val="Scorecard_ALL"/>
      <sheetName val="Scorecard Definitions"/>
      <sheetName val="Value Sets"/>
      <sheetName val="Value Set Evaluation"/>
    </sheetNames>
    <sheetDataSet>
      <sheetData sheetId="0"/>
      <sheetData sheetId="1">
        <row r="1">
          <cell r="A1" t="str">
            <v xml:space="preserve">Measure Title: </v>
          </cell>
        </row>
      </sheetData>
      <sheetData sheetId="2"/>
      <sheetData sheetId="3"/>
      <sheetData sheetId="4"/>
      <sheetData sheetId="5"/>
      <sheetData sheetId="6"/>
      <sheetData sheetId="7"/>
      <sheetData sheetId="8"/>
      <sheetData sheetId="9"/>
      <sheetData sheetId="10">
        <row r="5">
          <cell r="D5" t="str">
            <v>DATA AVAILABILITY</v>
          </cell>
        </row>
      </sheetData>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4"/>
  <sheetViews>
    <sheetView workbookViewId="0">
      <selection activeCell="B30" sqref="B30"/>
    </sheetView>
  </sheetViews>
  <sheetFormatPr defaultColWidth="9" defaultRowHeight="15.6" x14ac:dyDescent="0.3"/>
  <cols>
    <col min="1" max="1" width="9" style="83"/>
    <col min="2" max="2" width="65.09765625" style="83" customWidth="1"/>
    <col min="3" max="16384" width="9" style="83"/>
  </cols>
  <sheetData>
    <row r="1" spans="1:9" x14ac:dyDescent="0.3">
      <c r="B1" s="111" t="s">
        <v>112</v>
      </c>
      <c r="C1" s="111"/>
      <c r="D1" s="111" t="s">
        <v>113</v>
      </c>
      <c r="E1" s="111"/>
      <c r="F1" s="111"/>
      <c r="G1" s="111"/>
      <c r="H1" s="111"/>
      <c r="I1" s="111"/>
    </row>
    <row r="2" spans="1:9" x14ac:dyDescent="0.3">
      <c r="A2" s="83">
        <v>1</v>
      </c>
      <c r="B2" s="114" t="s">
        <v>247</v>
      </c>
      <c r="C2" s="111"/>
      <c r="D2" s="111"/>
      <c r="E2" s="111"/>
      <c r="F2" s="111"/>
      <c r="G2" s="111"/>
      <c r="H2" s="111"/>
      <c r="I2" s="111"/>
    </row>
    <row r="3" spans="1:9" x14ac:dyDescent="0.3">
      <c r="A3" s="83">
        <v>2</v>
      </c>
      <c r="B3" s="114" t="s">
        <v>251</v>
      </c>
    </row>
    <row r="4" spans="1:9" x14ac:dyDescent="0.3">
      <c r="A4" s="83">
        <v>3</v>
      </c>
      <c r="B4" s="114" t="s">
        <v>258</v>
      </c>
    </row>
    <row r="5" spans="1:9" x14ac:dyDescent="0.3">
      <c r="A5" s="83">
        <v>4</v>
      </c>
      <c r="B5" s="114" t="s">
        <v>263</v>
      </c>
    </row>
    <row r="6" spans="1:9" x14ac:dyDescent="0.3">
      <c r="A6" s="83">
        <v>5</v>
      </c>
      <c r="B6" s="114" t="s">
        <v>264</v>
      </c>
    </row>
    <row r="7" spans="1:9" x14ac:dyDescent="0.3">
      <c r="A7" s="83">
        <v>6</v>
      </c>
      <c r="B7" s="114" t="s">
        <v>265</v>
      </c>
    </row>
    <row r="8" spans="1:9" x14ac:dyDescent="0.3">
      <c r="A8" s="83">
        <v>7</v>
      </c>
      <c r="B8" s="114" t="s">
        <v>266</v>
      </c>
    </row>
    <row r="9" spans="1:9" x14ac:dyDescent="0.3">
      <c r="A9" s="83">
        <v>8</v>
      </c>
      <c r="B9" s="114" t="s">
        <v>267</v>
      </c>
    </row>
    <row r="10" spans="1:9" x14ac:dyDescent="0.3">
      <c r="A10" s="83">
        <v>9</v>
      </c>
      <c r="B10" s="114" t="s">
        <v>362</v>
      </c>
    </row>
    <row r="11" spans="1:9" x14ac:dyDescent="0.3">
      <c r="A11" s="83">
        <v>10</v>
      </c>
      <c r="B11" s="114" t="s">
        <v>363</v>
      </c>
    </row>
    <row r="12" spans="1:9" x14ac:dyDescent="0.3">
      <c r="A12" s="83">
        <v>11</v>
      </c>
      <c r="B12" s="114" t="s">
        <v>364</v>
      </c>
    </row>
    <row r="13" spans="1:9" x14ac:dyDescent="0.3">
      <c r="B13" s="82"/>
    </row>
    <row r="14" spans="1:9" x14ac:dyDescent="0.3">
      <c r="B14" s="82"/>
    </row>
  </sheetData>
  <sheetProtection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65"/>
  <sheetViews>
    <sheetView tabSelected="1" workbookViewId="0">
      <selection activeCell="A24" sqref="A24"/>
    </sheetView>
  </sheetViews>
  <sheetFormatPr defaultColWidth="9" defaultRowHeight="12" x14ac:dyDescent="0.25"/>
  <cols>
    <col min="1" max="1" width="49.59765625" style="69" bestFit="1" customWidth="1"/>
    <col min="2" max="3" width="18.19921875" style="69" customWidth="1"/>
    <col min="4" max="4" width="18.09765625" style="69" customWidth="1"/>
    <col min="5" max="5" width="9" style="69"/>
    <col min="6" max="6" width="201" style="106" bestFit="1" customWidth="1"/>
    <col min="7" max="15" width="9" style="69"/>
    <col min="16" max="16" width="0" style="69" hidden="1" customWidth="1"/>
    <col min="17" max="16384" width="9" style="69"/>
  </cols>
  <sheetData>
    <row r="1" spans="1:16" ht="18" x14ac:dyDescent="0.35">
      <c r="A1" s="200" t="e">
        <f>+#REF!</f>
        <v>#REF!</v>
      </c>
      <c r="B1" s="200"/>
      <c r="C1" s="200"/>
      <c r="D1" s="200"/>
      <c r="E1" s="200"/>
      <c r="F1" s="200"/>
      <c r="G1" s="200"/>
      <c r="H1" s="200"/>
      <c r="I1" s="200"/>
      <c r="J1" s="200"/>
      <c r="K1" s="200"/>
      <c r="L1" s="200"/>
      <c r="M1" s="200"/>
      <c r="N1" s="200"/>
      <c r="O1" s="200"/>
      <c r="P1" s="200"/>
    </row>
    <row r="2" spans="1:16" x14ac:dyDescent="0.25">
      <c r="A2" s="104"/>
      <c r="B2" s="104"/>
      <c r="C2" s="104"/>
      <c r="D2" s="104"/>
      <c r="E2" s="104"/>
      <c r="F2" s="107"/>
      <c r="G2" s="104"/>
      <c r="H2" s="104"/>
      <c r="I2" s="104"/>
      <c r="J2" s="104"/>
      <c r="K2" s="104"/>
      <c r="L2" s="104"/>
      <c r="M2" s="104"/>
      <c r="N2" s="104"/>
      <c r="O2" s="104"/>
      <c r="P2" s="104"/>
    </row>
    <row r="3" spans="1:16" x14ac:dyDescent="0.25">
      <c r="A3" s="105" t="s">
        <v>16</v>
      </c>
      <c r="B3" s="105" t="s">
        <v>298</v>
      </c>
      <c r="C3" s="105" t="s">
        <v>17</v>
      </c>
      <c r="D3" s="105" t="s">
        <v>30</v>
      </c>
      <c r="E3" s="105" t="s">
        <v>31</v>
      </c>
      <c r="F3" s="105" t="s">
        <v>32</v>
      </c>
      <c r="G3" s="104"/>
      <c r="H3" s="104"/>
      <c r="I3" s="104"/>
      <c r="J3" s="104"/>
      <c r="K3" s="104"/>
      <c r="L3" s="104"/>
      <c r="M3" s="104"/>
      <c r="N3" s="104"/>
      <c r="O3" s="104"/>
      <c r="P3" s="104" t="s">
        <v>18</v>
      </c>
    </row>
    <row r="4" spans="1:16" ht="13.5" customHeight="1" x14ac:dyDescent="0.25">
      <c r="A4" s="115" t="s">
        <v>275</v>
      </c>
      <c r="B4" s="115" t="s">
        <v>276</v>
      </c>
      <c r="C4" s="115" t="s">
        <v>153</v>
      </c>
      <c r="D4" s="116" t="s">
        <v>186</v>
      </c>
      <c r="E4" s="116" t="s">
        <v>117</v>
      </c>
      <c r="F4" s="117" t="s">
        <v>134</v>
      </c>
      <c r="P4" s="69" t="s">
        <v>19</v>
      </c>
    </row>
    <row r="5" spans="1:16" x14ac:dyDescent="0.25">
      <c r="A5" s="115" t="s">
        <v>275</v>
      </c>
      <c r="B5" s="115" t="s">
        <v>276</v>
      </c>
      <c r="C5" s="115" t="s">
        <v>153</v>
      </c>
      <c r="D5" s="116" t="s">
        <v>186</v>
      </c>
      <c r="E5" s="116" t="s">
        <v>118</v>
      </c>
      <c r="F5" s="117" t="s">
        <v>135</v>
      </c>
      <c r="P5" s="69" t="s">
        <v>20</v>
      </c>
    </row>
    <row r="6" spans="1:16" x14ac:dyDescent="0.25">
      <c r="A6" s="115" t="s">
        <v>275</v>
      </c>
      <c r="B6" s="115" t="s">
        <v>276</v>
      </c>
      <c r="C6" s="115" t="s">
        <v>153</v>
      </c>
      <c r="D6" s="116" t="s">
        <v>186</v>
      </c>
      <c r="E6" s="116" t="s">
        <v>119</v>
      </c>
      <c r="F6" s="117" t="s">
        <v>136</v>
      </c>
      <c r="P6" s="69" t="s">
        <v>21</v>
      </c>
    </row>
    <row r="7" spans="1:16" x14ac:dyDescent="0.25">
      <c r="A7" s="115" t="s">
        <v>275</v>
      </c>
      <c r="B7" s="115" t="s">
        <v>276</v>
      </c>
      <c r="C7" s="115" t="s">
        <v>153</v>
      </c>
      <c r="D7" s="116" t="s">
        <v>186</v>
      </c>
      <c r="E7" s="116" t="s">
        <v>120</v>
      </c>
      <c r="F7" s="117" t="s">
        <v>137</v>
      </c>
      <c r="P7" s="69" t="s">
        <v>28</v>
      </c>
    </row>
    <row r="8" spans="1:16" x14ac:dyDescent="0.25">
      <c r="A8" s="115" t="s">
        <v>275</v>
      </c>
      <c r="B8" s="115" t="s">
        <v>276</v>
      </c>
      <c r="C8" s="115" t="s">
        <v>153</v>
      </c>
      <c r="D8" s="116" t="s">
        <v>186</v>
      </c>
      <c r="E8" s="116" t="s">
        <v>121</v>
      </c>
      <c r="F8" s="117" t="s">
        <v>138</v>
      </c>
      <c r="P8" s="69" t="s">
        <v>29</v>
      </c>
    </row>
    <row r="9" spans="1:16" x14ac:dyDescent="0.25">
      <c r="A9" s="115" t="s">
        <v>275</v>
      </c>
      <c r="B9" s="115" t="s">
        <v>276</v>
      </c>
      <c r="C9" s="115" t="s">
        <v>153</v>
      </c>
      <c r="D9" s="116" t="s">
        <v>186</v>
      </c>
      <c r="E9" s="116" t="s">
        <v>122</v>
      </c>
      <c r="F9" s="117" t="s">
        <v>139</v>
      </c>
    </row>
    <row r="10" spans="1:16" x14ac:dyDescent="0.25">
      <c r="A10" s="115" t="s">
        <v>275</v>
      </c>
      <c r="B10" s="115" t="s">
        <v>276</v>
      </c>
      <c r="C10" s="115" t="s">
        <v>153</v>
      </c>
      <c r="D10" s="116" t="s">
        <v>186</v>
      </c>
      <c r="E10" s="116" t="s">
        <v>123</v>
      </c>
      <c r="F10" s="117" t="s">
        <v>140</v>
      </c>
      <c r="P10" s="69" t="s">
        <v>22</v>
      </c>
    </row>
    <row r="11" spans="1:16" x14ac:dyDescent="0.25">
      <c r="A11" s="115" t="s">
        <v>275</v>
      </c>
      <c r="B11" s="115" t="s">
        <v>276</v>
      </c>
      <c r="C11" s="115" t="s">
        <v>153</v>
      </c>
      <c r="D11" s="116" t="s">
        <v>186</v>
      </c>
      <c r="E11" s="116" t="s">
        <v>124</v>
      </c>
      <c r="F11" s="117" t="s">
        <v>141</v>
      </c>
      <c r="P11" s="69" t="s">
        <v>23</v>
      </c>
    </row>
    <row r="12" spans="1:16" x14ac:dyDescent="0.25">
      <c r="A12" s="115" t="s">
        <v>275</v>
      </c>
      <c r="B12" s="115" t="s">
        <v>276</v>
      </c>
      <c r="C12" s="115" t="s">
        <v>153</v>
      </c>
      <c r="D12" s="116" t="s">
        <v>186</v>
      </c>
      <c r="E12" s="116" t="s">
        <v>125</v>
      </c>
      <c r="F12" s="117" t="s">
        <v>142</v>
      </c>
    </row>
    <row r="13" spans="1:16" x14ac:dyDescent="0.25">
      <c r="A13" s="115" t="s">
        <v>275</v>
      </c>
      <c r="B13" s="115" t="s">
        <v>276</v>
      </c>
      <c r="C13" s="115" t="s">
        <v>153</v>
      </c>
      <c r="D13" s="116" t="s">
        <v>186</v>
      </c>
      <c r="E13" s="116" t="s">
        <v>126</v>
      </c>
      <c r="F13" s="117" t="s">
        <v>143</v>
      </c>
      <c r="P13" s="69" t="s">
        <v>24</v>
      </c>
    </row>
    <row r="14" spans="1:16" x14ac:dyDescent="0.25">
      <c r="A14" s="115" t="s">
        <v>275</v>
      </c>
      <c r="B14" s="115" t="s">
        <v>276</v>
      </c>
      <c r="C14" s="115" t="s">
        <v>153</v>
      </c>
      <c r="D14" s="116" t="s">
        <v>186</v>
      </c>
      <c r="E14" s="116" t="s">
        <v>127</v>
      </c>
      <c r="F14" s="117" t="s">
        <v>144</v>
      </c>
      <c r="P14" s="69" t="s">
        <v>25</v>
      </c>
    </row>
    <row r="15" spans="1:16" x14ac:dyDescent="0.25">
      <c r="A15" s="115" t="s">
        <v>275</v>
      </c>
      <c r="B15" s="115" t="s">
        <v>276</v>
      </c>
      <c r="C15" s="115" t="s">
        <v>153</v>
      </c>
      <c r="D15" s="116" t="s">
        <v>186</v>
      </c>
      <c r="E15" s="116" t="s">
        <v>128</v>
      </c>
      <c r="F15" s="117" t="s">
        <v>145</v>
      </c>
      <c r="P15" s="69" t="s">
        <v>27</v>
      </c>
    </row>
    <row r="16" spans="1:16" x14ac:dyDescent="0.25">
      <c r="A16" s="115" t="s">
        <v>275</v>
      </c>
      <c r="B16" s="115" t="s">
        <v>276</v>
      </c>
      <c r="C16" s="115" t="s">
        <v>153</v>
      </c>
      <c r="D16" s="116" t="s">
        <v>186</v>
      </c>
      <c r="E16" s="116" t="s">
        <v>129</v>
      </c>
      <c r="F16" s="117" t="s">
        <v>146</v>
      </c>
    </row>
    <row r="17" spans="1:6" x14ac:dyDescent="0.25">
      <c r="A17" s="115" t="s">
        <v>275</v>
      </c>
      <c r="B17" s="115" t="s">
        <v>276</v>
      </c>
      <c r="C17" s="115" t="s">
        <v>153</v>
      </c>
      <c r="D17" s="116" t="s">
        <v>186</v>
      </c>
      <c r="E17" s="116" t="s">
        <v>130</v>
      </c>
      <c r="F17" s="117" t="s">
        <v>147</v>
      </c>
    </row>
    <row r="18" spans="1:6" x14ac:dyDescent="0.25">
      <c r="A18" s="115" t="s">
        <v>275</v>
      </c>
      <c r="B18" s="115" t="s">
        <v>276</v>
      </c>
      <c r="C18" s="115" t="s">
        <v>153</v>
      </c>
      <c r="D18" s="116" t="s">
        <v>186</v>
      </c>
      <c r="E18" s="116" t="s">
        <v>131</v>
      </c>
      <c r="F18" s="117" t="s">
        <v>148</v>
      </c>
    </row>
    <row r="19" spans="1:6" x14ac:dyDescent="0.25">
      <c r="A19" s="115" t="s">
        <v>275</v>
      </c>
      <c r="B19" s="115" t="s">
        <v>276</v>
      </c>
      <c r="C19" s="115" t="s">
        <v>153</v>
      </c>
      <c r="D19" s="116" t="s">
        <v>186</v>
      </c>
      <c r="E19" s="116" t="s">
        <v>132</v>
      </c>
      <c r="F19" s="117" t="s">
        <v>149</v>
      </c>
    </row>
    <row r="20" spans="1:6" x14ac:dyDescent="0.25">
      <c r="A20" s="115" t="s">
        <v>275</v>
      </c>
      <c r="B20" s="115" t="s">
        <v>276</v>
      </c>
      <c r="C20" s="115" t="s">
        <v>153</v>
      </c>
      <c r="D20" s="116" t="s">
        <v>186</v>
      </c>
      <c r="E20" s="116" t="s">
        <v>133</v>
      </c>
      <c r="F20" s="117" t="s">
        <v>150</v>
      </c>
    </row>
    <row r="21" spans="1:6" x14ac:dyDescent="0.25">
      <c r="A21" s="76" t="s">
        <v>185</v>
      </c>
      <c r="B21" s="76" t="s">
        <v>177</v>
      </c>
      <c r="C21" s="76" t="s">
        <v>22</v>
      </c>
      <c r="D21" s="116" t="s">
        <v>241</v>
      </c>
      <c r="E21" s="116" t="s">
        <v>243</v>
      </c>
      <c r="F21" s="118" t="s">
        <v>244</v>
      </c>
    </row>
    <row r="22" spans="1:6" x14ac:dyDescent="0.25">
      <c r="A22" s="76" t="s">
        <v>185</v>
      </c>
      <c r="B22" s="76" t="s">
        <v>177</v>
      </c>
      <c r="C22" s="76" t="s">
        <v>22</v>
      </c>
      <c r="D22" s="116" t="s">
        <v>241</v>
      </c>
      <c r="E22" s="116" t="s">
        <v>179</v>
      </c>
      <c r="F22" s="118" t="s">
        <v>182</v>
      </c>
    </row>
    <row r="23" spans="1:6" x14ac:dyDescent="0.25">
      <c r="A23" s="76" t="s">
        <v>185</v>
      </c>
      <c r="B23" s="76" t="s">
        <v>177</v>
      </c>
      <c r="C23" s="76" t="s">
        <v>22</v>
      </c>
      <c r="D23" s="116" t="s">
        <v>241</v>
      </c>
      <c r="E23" s="116" t="s">
        <v>180</v>
      </c>
      <c r="F23" s="118" t="s">
        <v>183</v>
      </c>
    </row>
    <row r="24" spans="1:6" x14ac:dyDescent="0.25">
      <c r="A24" s="76" t="s">
        <v>185</v>
      </c>
      <c r="B24" s="76" t="s">
        <v>177</v>
      </c>
      <c r="C24" s="76" t="s">
        <v>22</v>
      </c>
      <c r="D24" s="116" t="s">
        <v>241</v>
      </c>
      <c r="E24" s="116" t="s">
        <v>181</v>
      </c>
      <c r="F24" s="118" t="s">
        <v>184</v>
      </c>
    </row>
    <row r="25" spans="1:6" x14ac:dyDescent="0.25">
      <c r="A25" s="76" t="s">
        <v>185</v>
      </c>
      <c r="B25" s="76" t="s">
        <v>177</v>
      </c>
      <c r="C25" s="76" t="s">
        <v>22</v>
      </c>
      <c r="D25" s="116" t="s">
        <v>241</v>
      </c>
      <c r="E25" s="116" t="s">
        <v>245</v>
      </c>
      <c r="F25" s="118" t="s">
        <v>246</v>
      </c>
    </row>
    <row r="26" spans="1:6" x14ac:dyDescent="0.25">
      <c r="A26" s="115" t="s">
        <v>277</v>
      </c>
      <c r="B26" s="115" t="s">
        <v>278</v>
      </c>
      <c r="C26" s="115" t="s">
        <v>153</v>
      </c>
      <c r="D26" s="116" t="s">
        <v>279</v>
      </c>
      <c r="E26" s="116" t="s">
        <v>280</v>
      </c>
      <c r="F26" s="117" t="s">
        <v>281</v>
      </c>
    </row>
    <row r="27" spans="1:6" ht="36" x14ac:dyDescent="0.25">
      <c r="A27" s="115" t="s">
        <v>277</v>
      </c>
      <c r="B27" s="115" t="s">
        <v>278</v>
      </c>
      <c r="C27" s="115" t="s">
        <v>21</v>
      </c>
      <c r="D27" s="116">
        <v>2018</v>
      </c>
      <c r="E27" s="116" t="s">
        <v>282</v>
      </c>
      <c r="F27" s="117" t="s">
        <v>283</v>
      </c>
    </row>
    <row r="28" spans="1:6" ht="36" x14ac:dyDescent="0.25">
      <c r="A28" s="115" t="s">
        <v>277</v>
      </c>
      <c r="B28" s="115" t="s">
        <v>278</v>
      </c>
      <c r="C28" s="115" t="s">
        <v>21</v>
      </c>
      <c r="D28" s="116">
        <v>2018</v>
      </c>
      <c r="E28" s="116" t="s">
        <v>284</v>
      </c>
      <c r="F28" s="117" t="s">
        <v>285</v>
      </c>
    </row>
    <row r="29" spans="1:6" ht="36" x14ac:dyDescent="0.25">
      <c r="A29" s="115" t="s">
        <v>277</v>
      </c>
      <c r="B29" s="115" t="s">
        <v>278</v>
      </c>
      <c r="C29" s="115" t="s">
        <v>21</v>
      </c>
      <c r="D29" s="116">
        <v>2018</v>
      </c>
      <c r="E29" s="116" t="s">
        <v>286</v>
      </c>
      <c r="F29" s="117" t="s">
        <v>287</v>
      </c>
    </row>
    <row r="30" spans="1:6" ht="24" x14ac:dyDescent="0.25">
      <c r="A30" s="115" t="s">
        <v>277</v>
      </c>
      <c r="B30" s="115" t="s">
        <v>278</v>
      </c>
      <c r="C30" s="115" t="s">
        <v>21</v>
      </c>
      <c r="D30" s="116">
        <v>2018</v>
      </c>
      <c r="E30" s="116" t="s">
        <v>288</v>
      </c>
      <c r="F30" s="117" t="s">
        <v>289</v>
      </c>
    </row>
    <row r="31" spans="1:6" ht="24" x14ac:dyDescent="0.25">
      <c r="A31" s="115" t="s">
        <v>277</v>
      </c>
      <c r="B31" s="115" t="s">
        <v>278</v>
      </c>
      <c r="C31" s="115" t="s">
        <v>21</v>
      </c>
      <c r="D31" s="116">
        <v>2018</v>
      </c>
      <c r="E31" s="116" t="s">
        <v>290</v>
      </c>
      <c r="F31" s="117" t="s">
        <v>291</v>
      </c>
    </row>
    <row r="32" spans="1:6" ht="24" x14ac:dyDescent="0.25">
      <c r="A32" s="115" t="s">
        <v>277</v>
      </c>
      <c r="B32" s="115" t="s">
        <v>278</v>
      </c>
      <c r="C32" s="115" t="s">
        <v>21</v>
      </c>
      <c r="D32" s="116">
        <v>2018</v>
      </c>
      <c r="E32" s="116" t="s">
        <v>292</v>
      </c>
      <c r="F32" s="117" t="s">
        <v>293</v>
      </c>
    </row>
    <row r="33" spans="1:6" ht="36" x14ac:dyDescent="0.25">
      <c r="A33" s="115" t="s">
        <v>277</v>
      </c>
      <c r="B33" s="115" t="s">
        <v>278</v>
      </c>
      <c r="C33" s="115" t="s">
        <v>21</v>
      </c>
      <c r="D33" s="116">
        <v>2018</v>
      </c>
      <c r="E33" s="116" t="s">
        <v>294</v>
      </c>
      <c r="F33" s="117" t="s">
        <v>295</v>
      </c>
    </row>
    <row r="34" spans="1:6" ht="36" x14ac:dyDescent="0.25">
      <c r="A34" s="115" t="s">
        <v>277</v>
      </c>
      <c r="B34" s="115" t="s">
        <v>278</v>
      </c>
      <c r="C34" s="115" t="s">
        <v>21</v>
      </c>
      <c r="D34" s="116">
        <v>2018</v>
      </c>
      <c r="E34" s="116" t="s">
        <v>296</v>
      </c>
      <c r="F34" s="117" t="s">
        <v>297</v>
      </c>
    </row>
    <row r="35" spans="1:6" x14ac:dyDescent="0.25">
      <c r="A35" s="76" t="s">
        <v>178</v>
      </c>
      <c r="B35" s="76" t="s">
        <v>177</v>
      </c>
      <c r="C35" s="76" t="s">
        <v>22</v>
      </c>
      <c r="D35" s="116" t="s">
        <v>176</v>
      </c>
      <c r="E35" s="116" t="s">
        <v>154</v>
      </c>
      <c r="F35" s="118" t="s">
        <v>165</v>
      </c>
    </row>
    <row r="36" spans="1:6" x14ac:dyDescent="0.25">
      <c r="A36" s="76" t="s">
        <v>178</v>
      </c>
      <c r="B36" s="76" t="s">
        <v>177</v>
      </c>
      <c r="C36" s="76" t="s">
        <v>22</v>
      </c>
      <c r="D36" s="116" t="s">
        <v>176</v>
      </c>
      <c r="E36" s="116" t="s">
        <v>155</v>
      </c>
      <c r="F36" s="118" t="s">
        <v>166</v>
      </c>
    </row>
    <row r="37" spans="1:6" x14ac:dyDescent="0.25">
      <c r="A37" s="76" t="s">
        <v>178</v>
      </c>
      <c r="B37" s="76" t="s">
        <v>177</v>
      </c>
      <c r="C37" s="76" t="s">
        <v>22</v>
      </c>
      <c r="D37" s="116" t="s">
        <v>176</v>
      </c>
      <c r="E37" s="116" t="s">
        <v>156</v>
      </c>
      <c r="F37" s="118" t="s">
        <v>167</v>
      </c>
    </row>
    <row r="38" spans="1:6" x14ac:dyDescent="0.25">
      <c r="A38" s="76" t="s">
        <v>178</v>
      </c>
      <c r="B38" s="76" t="s">
        <v>177</v>
      </c>
      <c r="C38" s="76" t="s">
        <v>22</v>
      </c>
      <c r="D38" s="116" t="s">
        <v>176</v>
      </c>
      <c r="E38" s="116" t="s">
        <v>157</v>
      </c>
      <c r="F38" s="118" t="s">
        <v>168</v>
      </c>
    </row>
    <row r="39" spans="1:6" x14ac:dyDescent="0.25">
      <c r="A39" s="76" t="s">
        <v>178</v>
      </c>
      <c r="B39" s="76" t="s">
        <v>177</v>
      </c>
      <c r="C39" s="76" t="s">
        <v>22</v>
      </c>
      <c r="D39" s="116" t="s">
        <v>176</v>
      </c>
      <c r="E39" s="116" t="s">
        <v>158</v>
      </c>
      <c r="F39" s="118" t="s">
        <v>169</v>
      </c>
    </row>
    <row r="40" spans="1:6" x14ac:dyDescent="0.25">
      <c r="A40" s="76" t="s">
        <v>178</v>
      </c>
      <c r="B40" s="76" t="s">
        <v>177</v>
      </c>
      <c r="C40" s="76" t="s">
        <v>22</v>
      </c>
      <c r="D40" s="116" t="s">
        <v>176</v>
      </c>
      <c r="E40" s="116" t="s">
        <v>159</v>
      </c>
      <c r="F40" s="118" t="s">
        <v>170</v>
      </c>
    </row>
    <row r="41" spans="1:6" x14ac:dyDescent="0.25">
      <c r="A41" s="76" t="s">
        <v>178</v>
      </c>
      <c r="B41" s="76" t="s">
        <v>177</v>
      </c>
      <c r="C41" s="76" t="s">
        <v>22</v>
      </c>
      <c r="D41" s="116" t="s">
        <v>176</v>
      </c>
      <c r="E41" s="116" t="s">
        <v>160</v>
      </c>
      <c r="F41" s="118" t="s">
        <v>171</v>
      </c>
    </row>
    <row r="42" spans="1:6" x14ac:dyDescent="0.25">
      <c r="A42" s="76" t="s">
        <v>178</v>
      </c>
      <c r="B42" s="76" t="s">
        <v>177</v>
      </c>
      <c r="C42" s="76" t="s">
        <v>22</v>
      </c>
      <c r="D42" s="116" t="s">
        <v>176</v>
      </c>
      <c r="E42" s="116" t="s">
        <v>161</v>
      </c>
      <c r="F42" s="118" t="s">
        <v>172</v>
      </c>
    </row>
    <row r="43" spans="1:6" x14ac:dyDescent="0.25">
      <c r="A43" s="76" t="s">
        <v>178</v>
      </c>
      <c r="B43" s="76" t="s">
        <v>177</v>
      </c>
      <c r="C43" s="76" t="s">
        <v>22</v>
      </c>
      <c r="D43" s="116" t="s">
        <v>176</v>
      </c>
      <c r="E43" s="116" t="s">
        <v>162</v>
      </c>
      <c r="F43" s="118" t="s">
        <v>173</v>
      </c>
    </row>
    <row r="44" spans="1:6" x14ac:dyDescent="0.25">
      <c r="A44" s="76" t="s">
        <v>178</v>
      </c>
      <c r="B44" s="76" t="s">
        <v>177</v>
      </c>
      <c r="C44" s="76" t="s">
        <v>22</v>
      </c>
      <c r="D44" s="116" t="s">
        <v>176</v>
      </c>
      <c r="E44" s="116" t="s">
        <v>163</v>
      </c>
      <c r="F44" s="118" t="s">
        <v>174</v>
      </c>
    </row>
    <row r="45" spans="1:6" x14ac:dyDescent="0.25">
      <c r="A45" s="76" t="s">
        <v>178</v>
      </c>
      <c r="B45" s="76" t="s">
        <v>177</v>
      </c>
      <c r="C45" s="76" t="s">
        <v>22</v>
      </c>
      <c r="D45" s="116" t="s">
        <v>176</v>
      </c>
      <c r="E45" s="116" t="s">
        <v>164</v>
      </c>
      <c r="F45" s="118" t="s">
        <v>175</v>
      </c>
    </row>
    <row r="46" spans="1:6" x14ac:dyDescent="0.25">
      <c r="A46" s="115" t="s">
        <v>366</v>
      </c>
      <c r="B46" s="115" t="s">
        <v>152</v>
      </c>
      <c r="C46" s="115" t="s">
        <v>153</v>
      </c>
      <c r="D46" s="116" t="s">
        <v>279</v>
      </c>
      <c r="E46" s="116" t="s">
        <v>367</v>
      </c>
      <c r="F46" s="115" t="s">
        <v>368</v>
      </c>
    </row>
    <row r="47" spans="1:6" x14ac:dyDescent="0.25">
      <c r="A47" s="115" t="s">
        <v>366</v>
      </c>
      <c r="B47" s="115" t="s">
        <v>152</v>
      </c>
      <c r="C47" s="115" t="s">
        <v>153</v>
      </c>
      <c r="D47" s="116" t="s">
        <v>279</v>
      </c>
      <c r="E47" s="116" t="s">
        <v>369</v>
      </c>
      <c r="F47" s="115" t="s">
        <v>370</v>
      </c>
    </row>
    <row r="48" spans="1:6" x14ac:dyDescent="0.25">
      <c r="A48" s="76" t="s">
        <v>366</v>
      </c>
      <c r="B48" s="115" t="s">
        <v>152</v>
      </c>
      <c r="C48" s="76" t="s">
        <v>153</v>
      </c>
      <c r="D48" s="116" t="s">
        <v>279</v>
      </c>
      <c r="E48" s="116" t="s">
        <v>193</v>
      </c>
      <c r="F48" s="118" t="s">
        <v>217</v>
      </c>
    </row>
    <row r="49" spans="1:6" x14ac:dyDescent="0.25">
      <c r="A49" s="76" t="s">
        <v>366</v>
      </c>
      <c r="B49" s="115" t="s">
        <v>152</v>
      </c>
      <c r="C49" s="76" t="s">
        <v>153</v>
      </c>
      <c r="D49" s="116" t="s">
        <v>279</v>
      </c>
      <c r="E49" s="116" t="s">
        <v>194</v>
      </c>
      <c r="F49" s="118" t="s">
        <v>218</v>
      </c>
    </row>
    <row r="50" spans="1:6" x14ac:dyDescent="0.25">
      <c r="A50" s="76" t="s">
        <v>366</v>
      </c>
      <c r="B50" s="115" t="s">
        <v>152</v>
      </c>
      <c r="C50" s="76" t="s">
        <v>153</v>
      </c>
      <c r="D50" s="116" t="s">
        <v>279</v>
      </c>
      <c r="E50" s="116" t="s">
        <v>371</v>
      </c>
      <c r="F50" s="118" t="s">
        <v>372</v>
      </c>
    </row>
    <row r="51" spans="1:6" x14ac:dyDescent="0.25">
      <c r="A51" s="76" t="s">
        <v>366</v>
      </c>
      <c r="B51" s="115" t="s">
        <v>152</v>
      </c>
      <c r="C51" s="76" t="s">
        <v>153</v>
      </c>
      <c r="D51" s="116" t="s">
        <v>279</v>
      </c>
      <c r="E51" s="116" t="s">
        <v>195</v>
      </c>
      <c r="F51" s="118" t="s">
        <v>219</v>
      </c>
    </row>
    <row r="52" spans="1:6" x14ac:dyDescent="0.25">
      <c r="A52" s="76" t="s">
        <v>366</v>
      </c>
      <c r="B52" s="115" t="s">
        <v>152</v>
      </c>
      <c r="C52" s="76" t="s">
        <v>153</v>
      </c>
      <c r="D52" s="116" t="s">
        <v>279</v>
      </c>
      <c r="E52" s="116" t="s">
        <v>196</v>
      </c>
      <c r="F52" s="118" t="s">
        <v>220</v>
      </c>
    </row>
    <row r="53" spans="1:6" x14ac:dyDescent="0.25">
      <c r="A53" s="76" t="s">
        <v>366</v>
      </c>
      <c r="B53" s="115" t="s">
        <v>152</v>
      </c>
      <c r="C53" s="76" t="s">
        <v>153</v>
      </c>
      <c r="D53" s="116" t="s">
        <v>279</v>
      </c>
      <c r="E53" s="116" t="s">
        <v>197</v>
      </c>
      <c r="F53" s="118" t="s">
        <v>221</v>
      </c>
    </row>
    <row r="54" spans="1:6" x14ac:dyDescent="0.25">
      <c r="A54" s="115" t="s">
        <v>366</v>
      </c>
      <c r="B54" s="115" t="s">
        <v>152</v>
      </c>
      <c r="C54" s="115" t="s">
        <v>153</v>
      </c>
      <c r="D54" s="116" t="s">
        <v>279</v>
      </c>
      <c r="E54" s="116" t="s">
        <v>198</v>
      </c>
      <c r="F54" s="115" t="s">
        <v>222</v>
      </c>
    </row>
    <row r="55" spans="1:6" x14ac:dyDescent="0.25">
      <c r="A55" s="115" t="s">
        <v>366</v>
      </c>
      <c r="B55" s="115" t="s">
        <v>152</v>
      </c>
      <c r="C55" s="115" t="s">
        <v>153</v>
      </c>
      <c r="D55" s="116" t="s">
        <v>279</v>
      </c>
      <c r="E55" s="116" t="s">
        <v>199</v>
      </c>
      <c r="F55" s="115" t="s">
        <v>223</v>
      </c>
    </row>
    <row r="56" spans="1:6" x14ac:dyDescent="0.25">
      <c r="A56" s="76" t="s">
        <v>366</v>
      </c>
      <c r="B56" s="115" t="s">
        <v>152</v>
      </c>
      <c r="C56" s="76" t="s">
        <v>153</v>
      </c>
      <c r="D56" s="116" t="s">
        <v>279</v>
      </c>
      <c r="E56" s="116" t="s">
        <v>200</v>
      </c>
      <c r="F56" s="118" t="s">
        <v>224</v>
      </c>
    </row>
    <row r="57" spans="1:6" x14ac:dyDescent="0.25">
      <c r="A57" s="76" t="s">
        <v>366</v>
      </c>
      <c r="B57" s="115" t="s">
        <v>152</v>
      </c>
      <c r="C57" s="76" t="s">
        <v>153</v>
      </c>
      <c r="D57" s="116" t="s">
        <v>279</v>
      </c>
      <c r="E57" s="116" t="s">
        <v>201</v>
      </c>
      <c r="F57" s="118" t="s">
        <v>225</v>
      </c>
    </row>
    <row r="58" spans="1:6" x14ac:dyDescent="0.25">
      <c r="A58" s="76" t="s">
        <v>366</v>
      </c>
      <c r="B58" s="115" t="s">
        <v>152</v>
      </c>
      <c r="C58" s="76" t="s">
        <v>153</v>
      </c>
      <c r="D58" s="116" t="s">
        <v>279</v>
      </c>
      <c r="E58" s="116" t="s">
        <v>202</v>
      </c>
      <c r="F58" s="118" t="s">
        <v>226</v>
      </c>
    </row>
    <row r="59" spans="1:6" x14ac:dyDescent="0.25">
      <c r="A59" s="76" t="s">
        <v>366</v>
      </c>
      <c r="B59" s="115" t="s">
        <v>152</v>
      </c>
      <c r="C59" s="76" t="s">
        <v>153</v>
      </c>
      <c r="D59" s="116" t="s">
        <v>279</v>
      </c>
      <c r="E59" s="116" t="s">
        <v>373</v>
      </c>
      <c r="F59" s="118" t="s">
        <v>374</v>
      </c>
    </row>
    <row r="60" spans="1:6" x14ac:dyDescent="0.25">
      <c r="A60" s="76" t="s">
        <v>366</v>
      </c>
      <c r="B60" s="115" t="s">
        <v>152</v>
      </c>
      <c r="C60" s="76" t="s">
        <v>153</v>
      </c>
      <c r="D60" s="116" t="s">
        <v>279</v>
      </c>
      <c r="E60" s="116" t="s">
        <v>375</v>
      </c>
      <c r="F60" s="118" t="s">
        <v>376</v>
      </c>
    </row>
    <row r="61" spans="1:6" x14ac:dyDescent="0.25">
      <c r="A61" s="76" t="s">
        <v>366</v>
      </c>
      <c r="B61" s="115" t="s">
        <v>152</v>
      </c>
      <c r="C61" s="76" t="s">
        <v>153</v>
      </c>
      <c r="D61" s="116" t="s">
        <v>279</v>
      </c>
      <c r="E61" s="116" t="s">
        <v>377</v>
      </c>
      <c r="F61" s="118" t="s">
        <v>378</v>
      </c>
    </row>
    <row r="62" spans="1:6" x14ac:dyDescent="0.25">
      <c r="A62" s="115" t="s">
        <v>366</v>
      </c>
      <c r="B62" s="115" t="s">
        <v>152</v>
      </c>
      <c r="C62" s="115" t="s">
        <v>153</v>
      </c>
      <c r="D62" s="116" t="s">
        <v>279</v>
      </c>
      <c r="E62" s="116" t="s">
        <v>379</v>
      </c>
      <c r="F62" s="115" t="s">
        <v>380</v>
      </c>
    </row>
    <row r="63" spans="1:6" x14ac:dyDescent="0.25">
      <c r="A63" s="115" t="s">
        <v>366</v>
      </c>
      <c r="B63" s="115" t="s">
        <v>152</v>
      </c>
      <c r="C63" s="115" t="s">
        <v>153</v>
      </c>
      <c r="D63" s="116" t="s">
        <v>279</v>
      </c>
      <c r="E63" s="116" t="s">
        <v>381</v>
      </c>
      <c r="F63" s="115" t="s">
        <v>382</v>
      </c>
    </row>
    <row r="64" spans="1:6" x14ac:dyDescent="0.25">
      <c r="A64" s="76" t="s">
        <v>366</v>
      </c>
      <c r="B64" s="115" t="s">
        <v>152</v>
      </c>
      <c r="C64" s="76" t="s">
        <v>153</v>
      </c>
      <c r="D64" s="116" t="s">
        <v>279</v>
      </c>
      <c r="E64" s="116" t="s">
        <v>383</v>
      </c>
      <c r="F64" s="118" t="s">
        <v>384</v>
      </c>
    </row>
    <row r="65" spans="1:6" x14ac:dyDescent="0.25">
      <c r="A65" s="76" t="s">
        <v>366</v>
      </c>
      <c r="B65" s="115" t="s">
        <v>152</v>
      </c>
      <c r="C65" s="76" t="s">
        <v>153</v>
      </c>
      <c r="D65" s="116" t="s">
        <v>279</v>
      </c>
      <c r="E65" s="116" t="s">
        <v>385</v>
      </c>
      <c r="F65" s="118" t="s">
        <v>386</v>
      </c>
    </row>
    <row r="66" spans="1:6" x14ac:dyDescent="0.25">
      <c r="A66" s="76" t="s">
        <v>366</v>
      </c>
      <c r="B66" s="115" t="s">
        <v>152</v>
      </c>
      <c r="C66" s="76" t="s">
        <v>153</v>
      </c>
      <c r="D66" s="116" t="s">
        <v>279</v>
      </c>
      <c r="E66" s="116" t="s">
        <v>387</v>
      </c>
      <c r="F66" s="118" t="s">
        <v>388</v>
      </c>
    </row>
    <row r="67" spans="1:6" x14ac:dyDescent="0.25">
      <c r="A67" s="76" t="s">
        <v>366</v>
      </c>
      <c r="B67" s="115" t="s">
        <v>152</v>
      </c>
      <c r="C67" s="76" t="s">
        <v>153</v>
      </c>
      <c r="D67" s="116" t="s">
        <v>279</v>
      </c>
      <c r="E67" s="116" t="s">
        <v>389</v>
      </c>
      <c r="F67" s="118" t="s">
        <v>390</v>
      </c>
    </row>
    <row r="68" spans="1:6" x14ac:dyDescent="0.25">
      <c r="A68" s="76" t="s">
        <v>366</v>
      </c>
      <c r="B68" s="115" t="s">
        <v>152</v>
      </c>
      <c r="C68" s="76" t="s">
        <v>153</v>
      </c>
      <c r="D68" s="116" t="s">
        <v>279</v>
      </c>
      <c r="E68" s="116" t="s">
        <v>391</v>
      </c>
      <c r="F68" s="118" t="s">
        <v>392</v>
      </c>
    </row>
    <row r="69" spans="1:6" x14ac:dyDescent="0.25">
      <c r="A69" s="76" t="s">
        <v>366</v>
      </c>
      <c r="B69" s="115" t="s">
        <v>152</v>
      </c>
      <c r="C69" s="76" t="s">
        <v>153</v>
      </c>
      <c r="D69" s="116" t="s">
        <v>279</v>
      </c>
      <c r="E69" s="116" t="s">
        <v>393</v>
      </c>
      <c r="F69" s="118" t="s">
        <v>394</v>
      </c>
    </row>
    <row r="70" spans="1:6" x14ac:dyDescent="0.25">
      <c r="A70" s="115" t="s">
        <v>366</v>
      </c>
      <c r="B70" s="115" t="s">
        <v>152</v>
      </c>
      <c r="C70" s="115" t="s">
        <v>153</v>
      </c>
      <c r="D70" s="116" t="s">
        <v>279</v>
      </c>
      <c r="E70" s="116" t="s">
        <v>395</v>
      </c>
      <c r="F70" s="115" t="s">
        <v>396</v>
      </c>
    </row>
    <row r="71" spans="1:6" x14ac:dyDescent="0.25">
      <c r="A71" s="115" t="s">
        <v>366</v>
      </c>
      <c r="B71" s="115" t="s">
        <v>152</v>
      </c>
      <c r="C71" s="115" t="s">
        <v>153</v>
      </c>
      <c r="D71" s="116" t="s">
        <v>279</v>
      </c>
      <c r="E71" s="116" t="s">
        <v>203</v>
      </c>
      <c r="F71" s="115" t="s">
        <v>227</v>
      </c>
    </row>
    <row r="72" spans="1:6" x14ac:dyDescent="0.25">
      <c r="A72" s="76" t="s">
        <v>366</v>
      </c>
      <c r="B72" s="115" t="s">
        <v>152</v>
      </c>
      <c r="C72" s="76" t="s">
        <v>153</v>
      </c>
      <c r="D72" s="116" t="s">
        <v>279</v>
      </c>
      <c r="E72" s="116" t="s">
        <v>204</v>
      </c>
      <c r="F72" s="118" t="s">
        <v>228</v>
      </c>
    </row>
    <row r="73" spans="1:6" x14ac:dyDescent="0.25">
      <c r="A73" s="76" t="s">
        <v>366</v>
      </c>
      <c r="B73" s="115" t="s">
        <v>152</v>
      </c>
      <c r="C73" s="76" t="s">
        <v>153</v>
      </c>
      <c r="D73" s="116" t="s">
        <v>279</v>
      </c>
      <c r="E73" s="116" t="s">
        <v>205</v>
      </c>
      <c r="F73" s="118" t="s">
        <v>229</v>
      </c>
    </row>
    <row r="74" spans="1:6" x14ac:dyDescent="0.25">
      <c r="A74" s="76" t="s">
        <v>366</v>
      </c>
      <c r="B74" s="115" t="s">
        <v>152</v>
      </c>
      <c r="C74" s="76" t="s">
        <v>153</v>
      </c>
      <c r="D74" s="116" t="s">
        <v>279</v>
      </c>
      <c r="E74" s="116" t="s">
        <v>206</v>
      </c>
      <c r="F74" s="118" t="s">
        <v>230</v>
      </c>
    </row>
    <row r="75" spans="1:6" x14ac:dyDescent="0.25">
      <c r="A75" s="76" t="s">
        <v>366</v>
      </c>
      <c r="B75" s="115" t="s">
        <v>152</v>
      </c>
      <c r="C75" s="76" t="s">
        <v>153</v>
      </c>
      <c r="D75" s="116" t="s">
        <v>279</v>
      </c>
      <c r="E75" s="116" t="s">
        <v>207</v>
      </c>
      <c r="F75" s="118" t="s">
        <v>231</v>
      </c>
    </row>
    <row r="76" spans="1:6" x14ac:dyDescent="0.25">
      <c r="A76" s="76" t="s">
        <v>366</v>
      </c>
      <c r="B76" s="115" t="s">
        <v>152</v>
      </c>
      <c r="C76" s="76" t="s">
        <v>153</v>
      </c>
      <c r="D76" s="116" t="s">
        <v>279</v>
      </c>
      <c r="E76" s="116" t="s">
        <v>397</v>
      </c>
      <c r="F76" s="118" t="s">
        <v>398</v>
      </c>
    </row>
    <row r="77" spans="1:6" x14ac:dyDescent="0.25">
      <c r="A77" s="76" t="s">
        <v>366</v>
      </c>
      <c r="B77" s="115" t="s">
        <v>152</v>
      </c>
      <c r="C77" s="76" t="s">
        <v>153</v>
      </c>
      <c r="D77" s="116" t="s">
        <v>279</v>
      </c>
      <c r="E77" s="116" t="s">
        <v>399</v>
      </c>
      <c r="F77" s="118" t="s">
        <v>400</v>
      </c>
    </row>
    <row r="78" spans="1:6" x14ac:dyDescent="0.25">
      <c r="A78" s="115" t="s">
        <v>366</v>
      </c>
      <c r="B78" s="115" t="s">
        <v>152</v>
      </c>
      <c r="C78" s="115" t="s">
        <v>153</v>
      </c>
      <c r="D78" s="116" t="s">
        <v>279</v>
      </c>
      <c r="E78" s="116" t="s">
        <v>208</v>
      </c>
      <c r="F78" s="115" t="s">
        <v>232</v>
      </c>
    </row>
    <row r="79" spans="1:6" x14ac:dyDescent="0.25">
      <c r="A79" s="115" t="s">
        <v>366</v>
      </c>
      <c r="B79" s="115" t="s">
        <v>152</v>
      </c>
      <c r="C79" s="115" t="s">
        <v>153</v>
      </c>
      <c r="D79" s="116" t="s">
        <v>279</v>
      </c>
      <c r="E79" s="116" t="s">
        <v>209</v>
      </c>
      <c r="F79" s="115" t="s">
        <v>233</v>
      </c>
    </row>
    <row r="80" spans="1:6" x14ac:dyDescent="0.25">
      <c r="A80" s="76" t="s">
        <v>366</v>
      </c>
      <c r="B80" s="115" t="s">
        <v>152</v>
      </c>
      <c r="C80" s="76" t="s">
        <v>153</v>
      </c>
      <c r="D80" s="116" t="s">
        <v>279</v>
      </c>
      <c r="E80" s="116" t="s">
        <v>210</v>
      </c>
      <c r="F80" s="118" t="s">
        <v>234</v>
      </c>
    </row>
    <row r="81" spans="1:6" x14ac:dyDescent="0.25">
      <c r="A81" s="76" t="s">
        <v>366</v>
      </c>
      <c r="B81" s="115" t="s">
        <v>152</v>
      </c>
      <c r="C81" s="76" t="s">
        <v>153</v>
      </c>
      <c r="D81" s="116" t="s">
        <v>279</v>
      </c>
      <c r="E81" s="116" t="s">
        <v>211</v>
      </c>
      <c r="F81" s="118" t="s">
        <v>235</v>
      </c>
    </row>
    <row r="82" spans="1:6" x14ac:dyDescent="0.25">
      <c r="A82" s="76" t="s">
        <v>366</v>
      </c>
      <c r="B82" s="115" t="s">
        <v>152</v>
      </c>
      <c r="C82" s="76" t="s">
        <v>153</v>
      </c>
      <c r="D82" s="116" t="s">
        <v>279</v>
      </c>
      <c r="E82" s="116" t="s">
        <v>401</v>
      </c>
      <c r="F82" s="118" t="s">
        <v>402</v>
      </c>
    </row>
    <row r="83" spans="1:6" x14ac:dyDescent="0.25">
      <c r="A83" s="76" t="s">
        <v>366</v>
      </c>
      <c r="B83" s="115" t="s">
        <v>152</v>
      </c>
      <c r="C83" s="76" t="s">
        <v>153</v>
      </c>
      <c r="D83" s="116" t="s">
        <v>279</v>
      </c>
      <c r="E83" s="116" t="s">
        <v>403</v>
      </c>
      <c r="F83" s="118" t="s">
        <v>404</v>
      </c>
    </row>
    <row r="84" spans="1:6" x14ac:dyDescent="0.25">
      <c r="A84" s="76" t="s">
        <v>366</v>
      </c>
      <c r="B84" s="115" t="s">
        <v>152</v>
      </c>
      <c r="C84" s="76" t="s">
        <v>153</v>
      </c>
      <c r="D84" s="116" t="s">
        <v>279</v>
      </c>
      <c r="E84" s="116" t="s">
        <v>212</v>
      </c>
      <c r="F84" s="118" t="s">
        <v>236</v>
      </c>
    </row>
    <row r="85" spans="1:6" x14ac:dyDescent="0.25">
      <c r="A85" s="76" t="s">
        <v>366</v>
      </c>
      <c r="B85" s="115" t="s">
        <v>152</v>
      </c>
      <c r="C85" s="76" t="s">
        <v>153</v>
      </c>
      <c r="D85" s="116" t="s">
        <v>279</v>
      </c>
      <c r="E85" s="116" t="s">
        <v>213</v>
      </c>
      <c r="F85" s="118" t="s">
        <v>237</v>
      </c>
    </row>
    <row r="86" spans="1:6" x14ac:dyDescent="0.25">
      <c r="A86" s="115" t="s">
        <v>366</v>
      </c>
      <c r="B86" s="115" t="s">
        <v>152</v>
      </c>
      <c r="C86" s="115" t="s">
        <v>153</v>
      </c>
      <c r="D86" s="116" t="s">
        <v>279</v>
      </c>
      <c r="E86" s="116" t="s">
        <v>216</v>
      </c>
      <c r="F86" s="115" t="s">
        <v>240</v>
      </c>
    </row>
    <row r="87" spans="1:6" x14ac:dyDescent="0.25">
      <c r="A87" s="115" t="s">
        <v>366</v>
      </c>
      <c r="B87" s="115" t="s">
        <v>152</v>
      </c>
      <c r="C87" s="115" t="s">
        <v>153</v>
      </c>
      <c r="D87" s="116" t="s">
        <v>279</v>
      </c>
      <c r="E87" s="116" t="s">
        <v>405</v>
      </c>
      <c r="F87" s="115" t="s">
        <v>406</v>
      </c>
    </row>
    <row r="88" spans="1:6" x14ac:dyDescent="0.25">
      <c r="A88" s="115" t="s">
        <v>320</v>
      </c>
      <c r="B88" s="115" t="s">
        <v>152</v>
      </c>
      <c r="C88" s="115" t="s">
        <v>153</v>
      </c>
      <c r="D88" s="116" t="s">
        <v>151</v>
      </c>
      <c r="E88" s="116" t="s">
        <v>193</v>
      </c>
      <c r="F88" s="117" t="s">
        <v>217</v>
      </c>
    </row>
    <row r="89" spans="1:6" x14ac:dyDescent="0.25">
      <c r="A89" s="115" t="s">
        <v>320</v>
      </c>
      <c r="B89" s="115" t="s">
        <v>152</v>
      </c>
      <c r="C89" s="115" t="s">
        <v>153</v>
      </c>
      <c r="D89" s="116" t="s">
        <v>151</v>
      </c>
      <c r="E89" s="116" t="s">
        <v>194</v>
      </c>
      <c r="F89" s="117" t="s">
        <v>218</v>
      </c>
    </row>
    <row r="90" spans="1:6" x14ac:dyDescent="0.25">
      <c r="A90" s="115" t="s">
        <v>320</v>
      </c>
      <c r="B90" s="115" t="s">
        <v>152</v>
      </c>
      <c r="C90" s="115" t="s">
        <v>153</v>
      </c>
      <c r="D90" s="116" t="s">
        <v>151</v>
      </c>
      <c r="E90" s="116" t="s">
        <v>195</v>
      </c>
      <c r="F90" s="117" t="s">
        <v>219</v>
      </c>
    </row>
    <row r="91" spans="1:6" x14ac:dyDescent="0.25">
      <c r="A91" s="115" t="s">
        <v>320</v>
      </c>
      <c r="B91" s="115" t="s">
        <v>152</v>
      </c>
      <c r="C91" s="115" t="s">
        <v>153</v>
      </c>
      <c r="D91" s="116" t="s">
        <v>151</v>
      </c>
      <c r="E91" s="116" t="s">
        <v>196</v>
      </c>
      <c r="F91" s="117" t="s">
        <v>220</v>
      </c>
    </row>
    <row r="92" spans="1:6" x14ac:dyDescent="0.25">
      <c r="A92" s="115" t="s">
        <v>320</v>
      </c>
      <c r="B92" s="115" t="s">
        <v>152</v>
      </c>
      <c r="C92" s="115" t="s">
        <v>153</v>
      </c>
      <c r="D92" s="116" t="s">
        <v>151</v>
      </c>
      <c r="E92" s="116" t="s">
        <v>197</v>
      </c>
      <c r="F92" s="117" t="s">
        <v>221</v>
      </c>
    </row>
    <row r="93" spans="1:6" x14ac:dyDescent="0.25">
      <c r="A93" s="115" t="s">
        <v>320</v>
      </c>
      <c r="B93" s="115" t="s">
        <v>152</v>
      </c>
      <c r="C93" s="115" t="s">
        <v>153</v>
      </c>
      <c r="D93" s="116" t="s">
        <v>151</v>
      </c>
      <c r="E93" s="116" t="s">
        <v>198</v>
      </c>
      <c r="F93" s="117" t="s">
        <v>222</v>
      </c>
    </row>
    <row r="94" spans="1:6" x14ac:dyDescent="0.25">
      <c r="A94" s="115" t="s">
        <v>320</v>
      </c>
      <c r="B94" s="115" t="s">
        <v>152</v>
      </c>
      <c r="C94" s="115" t="s">
        <v>153</v>
      </c>
      <c r="D94" s="116" t="s">
        <v>151</v>
      </c>
      <c r="E94" s="116" t="s">
        <v>199</v>
      </c>
      <c r="F94" s="117" t="s">
        <v>223</v>
      </c>
    </row>
    <row r="95" spans="1:6" x14ac:dyDescent="0.25">
      <c r="A95" s="115" t="s">
        <v>320</v>
      </c>
      <c r="B95" s="115" t="s">
        <v>152</v>
      </c>
      <c r="C95" s="115" t="s">
        <v>153</v>
      </c>
      <c r="D95" s="116" t="s">
        <v>151</v>
      </c>
      <c r="E95" s="116" t="s">
        <v>200</v>
      </c>
      <c r="F95" s="117" t="s">
        <v>224</v>
      </c>
    </row>
    <row r="96" spans="1:6" x14ac:dyDescent="0.25">
      <c r="A96" s="115" t="s">
        <v>320</v>
      </c>
      <c r="B96" s="115" t="s">
        <v>152</v>
      </c>
      <c r="C96" s="115" t="s">
        <v>153</v>
      </c>
      <c r="D96" s="116" t="s">
        <v>151</v>
      </c>
      <c r="E96" s="116" t="s">
        <v>201</v>
      </c>
      <c r="F96" s="117" t="s">
        <v>225</v>
      </c>
    </row>
    <row r="97" spans="1:6" x14ac:dyDescent="0.25">
      <c r="A97" s="115" t="s">
        <v>320</v>
      </c>
      <c r="B97" s="115" t="s">
        <v>152</v>
      </c>
      <c r="C97" s="115" t="s">
        <v>153</v>
      </c>
      <c r="D97" s="116" t="s">
        <v>151</v>
      </c>
      <c r="E97" s="116" t="s">
        <v>202</v>
      </c>
      <c r="F97" s="117" t="s">
        <v>226</v>
      </c>
    </row>
    <row r="98" spans="1:6" x14ac:dyDescent="0.25">
      <c r="A98" s="115" t="s">
        <v>320</v>
      </c>
      <c r="B98" s="115" t="s">
        <v>152</v>
      </c>
      <c r="C98" s="115" t="s">
        <v>153</v>
      </c>
      <c r="D98" s="116" t="s">
        <v>151</v>
      </c>
      <c r="E98" s="116" t="s">
        <v>203</v>
      </c>
      <c r="F98" s="117" t="s">
        <v>227</v>
      </c>
    </row>
    <row r="99" spans="1:6" x14ac:dyDescent="0.25">
      <c r="A99" s="115" t="s">
        <v>320</v>
      </c>
      <c r="B99" s="115" t="s">
        <v>152</v>
      </c>
      <c r="C99" s="115" t="s">
        <v>153</v>
      </c>
      <c r="D99" s="116" t="s">
        <v>151</v>
      </c>
      <c r="E99" s="116" t="s">
        <v>204</v>
      </c>
      <c r="F99" s="117" t="s">
        <v>228</v>
      </c>
    </row>
    <row r="100" spans="1:6" x14ac:dyDescent="0.25">
      <c r="A100" s="115" t="s">
        <v>320</v>
      </c>
      <c r="B100" s="115" t="s">
        <v>152</v>
      </c>
      <c r="C100" s="115" t="s">
        <v>153</v>
      </c>
      <c r="D100" s="116" t="s">
        <v>151</v>
      </c>
      <c r="E100" s="116" t="s">
        <v>205</v>
      </c>
      <c r="F100" s="117" t="s">
        <v>229</v>
      </c>
    </row>
    <row r="101" spans="1:6" x14ac:dyDescent="0.25">
      <c r="A101" s="115" t="s">
        <v>320</v>
      </c>
      <c r="B101" s="115" t="s">
        <v>152</v>
      </c>
      <c r="C101" s="115" t="s">
        <v>153</v>
      </c>
      <c r="D101" s="116" t="s">
        <v>151</v>
      </c>
      <c r="E101" s="116" t="s">
        <v>206</v>
      </c>
      <c r="F101" s="117" t="s">
        <v>230</v>
      </c>
    </row>
    <row r="102" spans="1:6" x14ac:dyDescent="0.25">
      <c r="A102" s="115" t="s">
        <v>320</v>
      </c>
      <c r="B102" s="115" t="s">
        <v>152</v>
      </c>
      <c r="C102" s="115" t="s">
        <v>153</v>
      </c>
      <c r="D102" s="116" t="s">
        <v>151</v>
      </c>
      <c r="E102" s="116" t="s">
        <v>207</v>
      </c>
      <c r="F102" s="117" t="s">
        <v>231</v>
      </c>
    </row>
    <row r="103" spans="1:6" x14ac:dyDescent="0.25">
      <c r="A103" s="115" t="s">
        <v>320</v>
      </c>
      <c r="B103" s="115" t="s">
        <v>152</v>
      </c>
      <c r="C103" s="115" t="s">
        <v>153</v>
      </c>
      <c r="D103" s="116" t="s">
        <v>151</v>
      </c>
      <c r="E103" s="116" t="s">
        <v>208</v>
      </c>
      <c r="F103" s="117" t="s">
        <v>232</v>
      </c>
    </row>
    <row r="104" spans="1:6" x14ac:dyDescent="0.25">
      <c r="A104" s="115" t="s">
        <v>320</v>
      </c>
      <c r="B104" s="115" t="s">
        <v>152</v>
      </c>
      <c r="C104" s="115" t="s">
        <v>153</v>
      </c>
      <c r="D104" s="116" t="s">
        <v>151</v>
      </c>
      <c r="E104" s="116" t="s">
        <v>299</v>
      </c>
      <c r="F104" s="117" t="s">
        <v>300</v>
      </c>
    </row>
    <row r="105" spans="1:6" x14ac:dyDescent="0.25">
      <c r="A105" s="115" t="s">
        <v>320</v>
      </c>
      <c r="B105" s="115" t="s">
        <v>152</v>
      </c>
      <c r="C105" s="115" t="s">
        <v>153</v>
      </c>
      <c r="D105" s="116" t="s">
        <v>151</v>
      </c>
      <c r="E105" s="116" t="s">
        <v>209</v>
      </c>
      <c r="F105" s="117" t="s">
        <v>233</v>
      </c>
    </row>
    <row r="106" spans="1:6" x14ac:dyDescent="0.25">
      <c r="A106" s="115" t="s">
        <v>320</v>
      </c>
      <c r="B106" s="115" t="s">
        <v>317</v>
      </c>
      <c r="C106" s="115" t="s">
        <v>19</v>
      </c>
      <c r="D106" s="116" t="s">
        <v>319</v>
      </c>
      <c r="E106" s="116" t="s">
        <v>301</v>
      </c>
      <c r="F106" s="117" t="s">
        <v>302</v>
      </c>
    </row>
    <row r="107" spans="1:6" x14ac:dyDescent="0.25">
      <c r="A107" s="115" t="s">
        <v>320</v>
      </c>
      <c r="B107" s="115" t="s">
        <v>318</v>
      </c>
      <c r="C107" s="115" t="s">
        <v>26</v>
      </c>
      <c r="D107" s="116" t="s">
        <v>188</v>
      </c>
      <c r="E107" s="116" t="s">
        <v>303</v>
      </c>
      <c r="F107" s="117" t="s">
        <v>304</v>
      </c>
    </row>
    <row r="108" spans="1:6" x14ac:dyDescent="0.25">
      <c r="A108" s="115" t="s">
        <v>320</v>
      </c>
      <c r="B108" s="115" t="s">
        <v>152</v>
      </c>
      <c r="C108" s="115" t="s">
        <v>153</v>
      </c>
      <c r="D108" s="116" t="s">
        <v>151</v>
      </c>
      <c r="E108" s="116" t="s">
        <v>210</v>
      </c>
      <c r="F108" s="117" t="s">
        <v>234</v>
      </c>
    </row>
    <row r="109" spans="1:6" x14ac:dyDescent="0.25">
      <c r="A109" s="115" t="s">
        <v>320</v>
      </c>
      <c r="B109" s="115" t="s">
        <v>152</v>
      </c>
      <c r="C109" s="115" t="s">
        <v>153</v>
      </c>
      <c r="D109" s="116" t="s">
        <v>151</v>
      </c>
      <c r="E109" s="116" t="s">
        <v>211</v>
      </c>
      <c r="F109" s="117" t="s">
        <v>235</v>
      </c>
    </row>
    <row r="110" spans="1:6" x14ac:dyDescent="0.25">
      <c r="A110" s="115" t="s">
        <v>320</v>
      </c>
      <c r="B110" s="115" t="s">
        <v>317</v>
      </c>
      <c r="C110" s="115" t="s">
        <v>19</v>
      </c>
      <c r="D110" s="116" t="s">
        <v>319</v>
      </c>
      <c r="E110" s="116" t="s">
        <v>305</v>
      </c>
      <c r="F110" s="117" t="s">
        <v>306</v>
      </c>
    </row>
    <row r="111" spans="1:6" x14ac:dyDescent="0.25">
      <c r="A111" s="115" t="s">
        <v>320</v>
      </c>
      <c r="B111" s="115" t="s">
        <v>152</v>
      </c>
      <c r="C111" s="115" t="s">
        <v>153</v>
      </c>
      <c r="D111" s="116" t="s">
        <v>151</v>
      </c>
      <c r="E111" s="116" t="s">
        <v>212</v>
      </c>
      <c r="F111" s="117" t="s">
        <v>236</v>
      </c>
    </row>
    <row r="112" spans="1:6" x14ac:dyDescent="0.25">
      <c r="A112" s="115" t="s">
        <v>320</v>
      </c>
      <c r="B112" s="115" t="s">
        <v>318</v>
      </c>
      <c r="C112" s="115" t="s">
        <v>26</v>
      </c>
      <c r="D112" s="116" t="s">
        <v>188</v>
      </c>
      <c r="E112" s="116" t="s">
        <v>307</v>
      </c>
      <c r="F112" s="117" t="s">
        <v>308</v>
      </c>
    </row>
    <row r="113" spans="1:6" x14ac:dyDescent="0.25">
      <c r="A113" s="115" t="s">
        <v>320</v>
      </c>
      <c r="B113" s="115" t="s">
        <v>318</v>
      </c>
      <c r="C113" s="115" t="s">
        <v>26</v>
      </c>
      <c r="D113" s="116" t="s">
        <v>188</v>
      </c>
      <c r="E113" s="116" t="s">
        <v>309</v>
      </c>
      <c r="F113" s="117" t="s">
        <v>310</v>
      </c>
    </row>
    <row r="114" spans="1:6" x14ac:dyDescent="0.25">
      <c r="A114" s="115" t="s">
        <v>320</v>
      </c>
      <c r="B114" s="115" t="s">
        <v>152</v>
      </c>
      <c r="C114" s="115" t="s">
        <v>153</v>
      </c>
      <c r="D114" s="116" t="s">
        <v>151</v>
      </c>
      <c r="E114" s="116" t="s">
        <v>213</v>
      </c>
      <c r="F114" s="117" t="s">
        <v>237</v>
      </c>
    </row>
    <row r="115" spans="1:6" x14ac:dyDescent="0.25">
      <c r="A115" s="115" t="s">
        <v>320</v>
      </c>
      <c r="B115" s="115" t="s">
        <v>152</v>
      </c>
      <c r="C115" s="115" t="s">
        <v>153</v>
      </c>
      <c r="D115" s="116" t="s">
        <v>151</v>
      </c>
      <c r="E115" s="116" t="s">
        <v>214</v>
      </c>
      <c r="F115" s="117" t="s">
        <v>238</v>
      </c>
    </row>
    <row r="116" spans="1:6" x14ac:dyDescent="0.25">
      <c r="A116" s="115" t="s">
        <v>320</v>
      </c>
      <c r="B116" s="115" t="s">
        <v>152</v>
      </c>
      <c r="C116" s="115" t="s">
        <v>153</v>
      </c>
      <c r="D116" s="116" t="s">
        <v>151</v>
      </c>
      <c r="E116" s="116" t="s">
        <v>215</v>
      </c>
      <c r="F116" s="117" t="s">
        <v>239</v>
      </c>
    </row>
    <row r="117" spans="1:6" x14ac:dyDescent="0.25">
      <c r="A117" s="115" t="s">
        <v>320</v>
      </c>
      <c r="B117" s="115" t="s">
        <v>152</v>
      </c>
      <c r="C117" s="115" t="s">
        <v>153</v>
      </c>
      <c r="D117" s="116" t="s">
        <v>151</v>
      </c>
      <c r="E117" s="116" t="s">
        <v>311</v>
      </c>
      <c r="F117" s="117" t="s">
        <v>312</v>
      </c>
    </row>
    <row r="118" spans="1:6" x14ac:dyDescent="0.25">
      <c r="A118" s="115" t="s">
        <v>320</v>
      </c>
      <c r="B118" s="115" t="s">
        <v>152</v>
      </c>
      <c r="C118" s="115" t="s">
        <v>153</v>
      </c>
      <c r="D118" s="116" t="s">
        <v>151</v>
      </c>
      <c r="E118" s="116" t="s">
        <v>313</v>
      </c>
      <c r="F118" s="117" t="s">
        <v>314</v>
      </c>
    </row>
    <row r="119" spans="1:6" x14ac:dyDescent="0.25">
      <c r="A119" s="115" t="s">
        <v>320</v>
      </c>
      <c r="B119" s="115" t="s">
        <v>152</v>
      </c>
      <c r="C119" s="115" t="s">
        <v>153</v>
      </c>
      <c r="D119" s="116" t="s">
        <v>151</v>
      </c>
      <c r="E119" s="116" t="s">
        <v>216</v>
      </c>
      <c r="F119" s="117" t="s">
        <v>240</v>
      </c>
    </row>
    <row r="120" spans="1:6" x14ac:dyDescent="0.25">
      <c r="A120" s="115" t="s">
        <v>320</v>
      </c>
      <c r="B120" s="115" t="s">
        <v>152</v>
      </c>
      <c r="C120" s="115" t="s">
        <v>153</v>
      </c>
      <c r="D120" s="116" t="s">
        <v>151</v>
      </c>
      <c r="E120" s="116" t="s">
        <v>315</v>
      </c>
      <c r="F120" s="117" t="s">
        <v>316</v>
      </c>
    </row>
    <row r="121" spans="1:6" x14ac:dyDescent="0.25">
      <c r="A121" s="115" t="s">
        <v>302</v>
      </c>
      <c r="B121" s="115" t="s">
        <v>152</v>
      </c>
      <c r="C121" s="115" t="s">
        <v>153</v>
      </c>
      <c r="D121" s="116" t="s">
        <v>186</v>
      </c>
      <c r="E121" s="116">
        <v>302497006</v>
      </c>
      <c r="F121" s="117" t="s">
        <v>232</v>
      </c>
    </row>
    <row r="122" spans="1:6" x14ac:dyDescent="0.25">
      <c r="A122" s="115" t="s">
        <v>321</v>
      </c>
      <c r="B122" s="115" t="s">
        <v>187</v>
      </c>
      <c r="C122" s="115" t="s">
        <v>21</v>
      </c>
      <c r="D122" s="116" t="s">
        <v>188</v>
      </c>
      <c r="E122" s="116" t="s">
        <v>189</v>
      </c>
      <c r="F122" s="117" t="s">
        <v>191</v>
      </c>
    </row>
    <row r="123" spans="1:6" x14ac:dyDescent="0.25">
      <c r="A123" s="115" t="s">
        <v>321</v>
      </c>
      <c r="B123" s="115" t="s">
        <v>187</v>
      </c>
      <c r="C123" s="115" t="s">
        <v>21</v>
      </c>
      <c r="D123" s="116" t="s">
        <v>188</v>
      </c>
      <c r="E123" s="116" t="s">
        <v>190</v>
      </c>
      <c r="F123" s="117" t="s">
        <v>192</v>
      </c>
    </row>
    <row r="124" spans="1:6" ht="24" x14ac:dyDescent="0.25">
      <c r="A124" s="115" t="s">
        <v>321</v>
      </c>
      <c r="B124" s="115" t="s">
        <v>187</v>
      </c>
      <c r="C124" s="115" t="s">
        <v>21</v>
      </c>
      <c r="D124" s="116" t="s">
        <v>188</v>
      </c>
      <c r="E124" s="116" t="s">
        <v>322</v>
      </c>
      <c r="F124" s="117" t="s">
        <v>323</v>
      </c>
    </row>
    <row r="125" spans="1:6" x14ac:dyDescent="0.25">
      <c r="A125" s="115" t="s">
        <v>321</v>
      </c>
      <c r="B125" s="115" t="s">
        <v>187</v>
      </c>
      <c r="C125" s="115" t="s">
        <v>21</v>
      </c>
      <c r="D125" s="116" t="s">
        <v>188</v>
      </c>
      <c r="E125" s="116" t="s">
        <v>324</v>
      </c>
      <c r="F125" s="117" t="s">
        <v>325</v>
      </c>
    </row>
    <row r="126" spans="1:6" x14ac:dyDescent="0.25">
      <c r="A126" s="115" t="s">
        <v>321</v>
      </c>
      <c r="B126" s="115" t="s">
        <v>187</v>
      </c>
      <c r="C126" s="115" t="s">
        <v>21</v>
      </c>
      <c r="D126" s="116" t="s">
        <v>188</v>
      </c>
      <c r="E126" s="116" t="s">
        <v>326</v>
      </c>
      <c r="F126" s="117" t="s">
        <v>327</v>
      </c>
    </row>
    <row r="127" spans="1:6" x14ac:dyDescent="0.25">
      <c r="A127" s="115" t="s">
        <v>321</v>
      </c>
      <c r="B127" s="115" t="s">
        <v>187</v>
      </c>
      <c r="C127" s="115" t="s">
        <v>21</v>
      </c>
      <c r="D127" s="116" t="s">
        <v>188</v>
      </c>
      <c r="E127" s="116" t="s">
        <v>328</v>
      </c>
      <c r="F127" s="117" t="s">
        <v>329</v>
      </c>
    </row>
    <row r="128" spans="1:6" x14ac:dyDescent="0.25">
      <c r="A128" s="115" t="s">
        <v>321</v>
      </c>
      <c r="B128" s="115" t="s">
        <v>187</v>
      </c>
      <c r="C128" s="115" t="s">
        <v>21</v>
      </c>
      <c r="D128" s="116" t="s">
        <v>188</v>
      </c>
      <c r="E128" s="116" t="s">
        <v>330</v>
      </c>
      <c r="F128" s="117" t="s">
        <v>331</v>
      </c>
    </row>
    <row r="129" spans="1:6" x14ac:dyDescent="0.25">
      <c r="A129" s="115" t="s">
        <v>321</v>
      </c>
      <c r="B129" s="115" t="s">
        <v>187</v>
      </c>
      <c r="C129" s="115" t="s">
        <v>21</v>
      </c>
      <c r="D129" s="116" t="s">
        <v>188</v>
      </c>
      <c r="E129" s="116" t="s">
        <v>332</v>
      </c>
      <c r="F129" s="117" t="s">
        <v>333</v>
      </c>
    </row>
    <row r="130" spans="1:6" x14ac:dyDescent="0.25">
      <c r="A130" s="115" t="s">
        <v>321</v>
      </c>
      <c r="B130" s="115" t="s">
        <v>187</v>
      </c>
      <c r="C130" s="115" t="s">
        <v>21</v>
      </c>
      <c r="D130" s="116" t="s">
        <v>188</v>
      </c>
      <c r="E130" s="116" t="s">
        <v>334</v>
      </c>
      <c r="F130" s="117" t="s">
        <v>335</v>
      </c>
    </row>
    <row r="131" spans="1:6" x14ac:dyDescent="0.25">
      <c r="A131" s="115" t="s">
        <v>321</v>
      </c>
      <c r="B131" s="115" t="s">
        <v>187</v>
      </c>
      <c r="C131" s="115" t="s">
        <v>21</v>
      </c>
      <c r="D131" s="116" t="s">
        <v>188</v>
      </c>
      <c r="E131" s="116" t="s">
        <v>336</v>
      </c>
      <c r="F131" s="117" t="s">
        <v>337</v>
      </c>
    </row>
    <row r="132" spans="1:6" x14ac:dyDescent="0.25">
      <c r="A132" s="115" t="s">
        <v>321</v>
      </c>
      <c r="B132" s="115" t="s">
        <v>187</v>
      </c>
      <c r="C132" s="115" t="s">
        <v>21</v>
      </c>
      <c r="D132" s="116" t="s">
        <v>188</v>
      </c>
      <c r="E132" s="116" t="s">
        <v>338</v>
      </c>
      <c r="F132" s="117" t="s">
        <v>339</v>
      </c>
    </row>
    <row r="133" spans="1:6" x14ac:dyDescent="0.25">
      <c r="A133" s="115" t="s">
        <v>321</v>
      </c>
      <c r="B133" s="115" t="s">
        <v>187</v>
      </c>
      <c r="C133" s="115" t="s">
        <v>21</v>
      </c>
      <c r="D133" s="116" t="s">
        <v>188</v>
      </c>
      <c r="E133" s="116" t="s">
        <v>340</v>
      </c>
      <c r="F133" s="117" t="s">
        <v>341</v>
      </c>
    </row>
    <row r="134" spans="1:6" x14ac:dyDescent="0.25">
      <c r="A134" s="115" t="s">
        <v>321</v>
      </c>
      <c r="B134" s="115" t="s">
        <v>187</v>
      </c>
      <c r="C134" s="115" t="s">
        <v>21</v>
      </c>
      <c r="D134" s="116" t="s">
        <v>188</v>
      </c>
      <c r="E134" s="116" t="s">
        <v>342</v>
      </c>
      <c r="F134" s="117" t="s">
        <v>343</v>
      </c>
    </row>
    <row r="135" spans="1:6" x14ac:dyDescent="0.25">
      <c r="A135" s="115" t="s">
        <v>321</v>
      </c>
      <c r="B135" s="115" t="s">
        <v>187</v>
      </c>
      <c r="C135" s="115" t="s">
        <v>21</v>
      </c>
      <c r="D135" s="116" t="s">
        <v>188</v>
      </c>
      <c r="E135" s="116" t="s">
        <v>344</v>
      </c>
      <c r="F135" s="117" t="s">
        <v>345</v>
      </c>
    </row>
    <row r="136" spans="1:6" x14ac:dyDescent="0.25">
      <c r="A136" s="115" t="s">
        <v>321</v>
      </c>
      <c r="B136" s="115" t="s">
        <v>187</v>
      </c>
      <c r="C136" s="115" t="s">
        <v>21</v>
      </c>
      <c r="D136" s="116" t="s">
        <v>188</v>
      </c>
      <c r="E136" s="116" t="s">
        <v>346</v>
      </c>
      <c r="F136" s="117" t="s">
        <v>347</v>
      </c>
    </row>
    <row r="137" spans="1:6" x14ac:dyDescent="0.25">
      <c r="A137" s="115" t="s">
        <v>321</v>
      </c>
      <c r="B137" s="115" t="s">
        <v>187</v>
      </c>
      <c r="C137" s="115" t="s">
        <v>21</v>
      </c>
      <c r="D137" s="116" t="s">
        <v>188</v>
      </c>
      <c r="E137" s="116" t="s">
        <v>348</v>
      </c>
      <c r="F137" s="117" t="s">
        <v>349</v>
      </c>
    </row>
    <row r="138" spans="1:6" x14ac:dyDescent="0.25">
      <c r="A138" s="115" t="s">
        <v>321</v>
      </c>
      <c r="B138" s="115" t="s">
        <v>187</v>
      </c>
      <c r="C138" s="115" t="s">
        <v>21</v>
      </c>
      <c r="D138" s="116" t="s">
        <v>188</v>
      </c>
      <c r="E138" s="116" t="s">
        <v>350</v>
      </c>
      <c r="F138" s="117" t="s">
        <v>351</v>
      </c>
    </row>
    <row r="139" spans="1:6" x14ac:dyDescent="0.25">
      <c r="A139" s="115" t="s">
        <v>321</v>
      </c>
      <c r="B139" s="115" t="s">
        <v>187</v>
      </c>
      <c r="C139" s="115" t="s">
        <v>21</v>
      </c>
      <c r="D139" s="116" t="s">
        <v>188</v>
      </c>
      <c r="E139" s="116" t="s">
        <v>352</v>
      </c>
      <c r="F139" s="117" t="s">
        <v>353</v>
      </c>
    </row>
    <row r="140" spans="1:6" x14ac:dyDescent="0.25">
      <c r="A140" s="115" t="s">
        <v>321</v>
      </c>
      <c r="B140" s="115" t="s">
        <v>187</v>
      </c>
      <c r="C140" s="115" t="s">
        <v>21</v>
      </c>
      <c r="D140" s="116" t="s">
        <v>188</v>
      </c>
      <c r="E140" s="116" t="s">
        <v>354</v>
      </c>
      <c r="F140" s="117" t="s">
        <v>355</v>
      </c>
    </row>
    <row r="141" spans="1:6" x14ac:dyDescent="0.25">
      <c r="A141" s="115" t="s">
        <v>321</v>
      </c>
      <c r="B141" s="115" t="s">
        <v>187</v>
      </c>
      <c r="C141" s="115" t="s">
        <v>21</v>
      </c>
      <c r="D141" s="116" t="s">
        <v>188</v>
      </c>
      <c r="E141" s="116" t="s">
        <v>356</v>
      </c>
      <c r="F141" s="117" t="s">
        <v>357</v>
      </c>
    </row>
    <row r="142" spans="1:6" x14ac:dyDescent="0.25">
      <c r="A142" s="115" t="s">
        <v>321</v>
      </c>
      <c r="B142" s="115" t="s">
        <v>187</v>
      </c>
      <c r="C142" s="115" t="s">
        <v>21</v>
      </c>
      <c r="D142" s="116" t="s">
        <v>188</v>
      </c>
      <c r="E142" s="116" t="s">
        <v>358</v>
      </c>
      <c r="F142" s="117" t="s">
        <v>359</v>
      </c>
    </row>
    <row r="143" spans="1:6" x14ac:dyDescent="0.25">
      <c r="A143" s="115" t="s">
        <v>321</v>
      </c>
      <c r="B143" s="115" t="s">
        <v>187</v>
      </c>
      <c r="C143" s="115" t="s">
        <v>21</v>
      </c>
      <c r="D143" s="116" t="s">
        <v>188</v>
      </c>
      <c r="E143" s="116" t="s">
        <v>360</v>
      </c>
      <c r="F143" s="117" t="s">
        <v>361</v>
      </c>
    </row>
    <row r="144" spans="1:6" x14ac:dyDescent="0.25">
      <c r="A144" s="115"/>
      <c r="B144" s="115"/>
      <c r="C144" s="115"/>
      <c r="D144" s="116"/>
      <c r="E144" s="116"/>
      <c r="F144" s="117"/>
    </row>
    <row r="145" spans="1:6" x14ac:dyDescent="0.25">
      <c r="A145" s="115"/>
      <c r="B145" s="115"/>
      <c r="C145" s="115"/>
      <c r="D145" s="116"/>
      <c r="E145" s="116"/>
      <c r="F145" s="117"/>
    </row>
    <row r="146" spans="1:6" x14ac:dyDescent="0.25">
      <c r="A146" s="115"/>
      <c r="B146" s="115"/>
      <c r="C146" s="115"/>
      <c r="D146" s="116"/>
      <c r="E146" s="116"/>
      <c r="F146" s="117"/>
    </row>
    <row r="147" spans="1:6" x14ac:dyDescent="0.25">
      <c r="A147" s="115"/>
      <c r="B147" s="115"/>
      <c r="C147" s="115"/>
      <c r="D147" s="116"/>
      <c r="E147" s="116"/>
      <c r="F147" s="117"/>
    </row>
    <row r="148" spans="1:6" x14ac:dyDescent="0.25">
      <c r="A148" s="115"/>
      <c r="B148" s="115"/>
      <c r="C148" s="115"/>
      <c r="D148" s="116"/>
      <c r="E148" s="116"/>
      <c r="F148" s="117"/>
    </row>
    <row r="149" spans="1:6" x14ac:dyDescent="0.25">
      <c r="A149" s="115"/>
      <c r="B149" s="115"/>
      <c r="C149" s="115"/>
      <c r="D149" s="116"/>
      <c r="E149" s="116"/>
      <c r="F149" s="117"/>
    </row>
    <row r="150" spans="1:6" x14ac:dyDescent="0.25">
      <c r="A150" s="115"/>
      <c r="B150" s="115"/>
      <c r="C150" s="115"/>
      <c r="D150" s="116"/>
      <c r="E150" s="116"/>
      <c r="F150" s="117"/>
    </row>
    <row r="151" spans="1:6" x14ac:dyDescent="0.25">
      <c r="A151" s="115"/>
      <c r="B151" s="115"/>
      <c r="C151" s="115"/>
      <c r="D151" s="116"/>
      <c r="E151" s="116"/>
      <c r="F151" s="117"/>
    </row>
    <row r="152" spans="1:6" x14ac:dyDescent="0.25">
      <c r="A152" s="115"/>
      <c r="B152" s="115"/>
      <c r="C152" s="115"/>
      <c r="D152" s="116"/>
      <c r="E152" s="116"/>
      <c r="F152" s="117"/>
    </row>
    <row r="153" spans="1:6" x14ac:dyDescent="0.25">
      <c r="A153" s="115"/>
      <c r="B153" s="115"/>
      <c r="C153" s="115"/>
      <c r="D153" s="116"/>
      <c r="E153" s="116"/>
      <c r="F153" s="117"/>
    </row>
    <row r="154" spans="1:6" x14ac:dyDescent="0.25">
      <c r="A154" s="115"/>
      <c r="B154" s="115"/>
      <c r="C154" s="115"/>
      <c r="D154" s="116"/>
      <c r="E154" s="116"/>
      <c r="F154" s="117"/>
    </row>
    <row r="155" spans="1:6" x14ac:dyDescent="0.25">
      <c r="A155" s="115"/>
      <c r="B155" s="115"/>
      <c r="C155" s="115"/>
      <c r="D155" s="116"/>
      <c r="E155" s="116"/>
      <c r="F155" s="117"/>
    </row>
    <row r="156" spans="1:6" x14ac:dyDescent="0.25">
      <c r="A156" s="115"/>
      <c r="B156" s="115"/>
      <c r="C156" s="115"/>
      <c r="D156" s="116"/>
      <c r="E156" s="116"/>
      <c r="F156" s="117"/>
    </row>
    <row r="157" spans="1:6" x14ac:dyDescent="0.25">
      <c r="A157" s="115"/>
      <c r="B157" s="115"/>
      <c r="C157" s="115"/>
      <c r="D157" s="116"/>
      <c r="E157" s="116"/>
      <c r="F157" s="117"/>
    </row>
    <row r="158" spans="1:6" x14ac:dyDescent="0.25">
      <c r="A158" s="115"/>
      <c r="B158" s="115"/>
      <c r="C158" s="115"/>
      <c r="D158" s="116"/>
      <c r="E158" s="116"/>
      <c r="F158" s="117"/>
    </row>
    <row r="159" spans="1:6" x14ac:dyDescent="0.25">
      <c r="A159" s="115"/>
      <c r="B159" s="115"/>
      <c r="C159" s="115"/>
      <c r="D159" s="116"/>
      <c r="E159" s="116"/>
      <c r="F159" s="117"/>
    </row>
    <row r="160" spans="1:6" x14ac:dyDescent="0.25">
      <c r="A160" s="115"/>
      <c r="B160" s="115"/>
      <c r="C160" s="115"/>
      <c r="D160" s="116"/>
      <c r="E160" s="116"/>
      <c r="F160" s="117"/>
    </row>
    <row r="161" spans="1:6" x14ac:dyDescent="0.25">
      <c r="A161" s="115"/>
      <c r="B161" s="115"/>
      <c r="C161" s="115"/>
      <c r="D161" s="116"/>
      <c r="E161" s="116"/>
      <c r="F161" s="117"/>
    </row>
    <row r="162" spans="1:6" x14ac:dyDescent="0.25">
      <c r="A162" s="115"/>
      <c r="B162" s="115"/>
      <c r="C162" s="115"/>
      <c r="D162" s="116"/>
      <c r="E162" s="116"/>
      <c r="F162" s="117"/>
    </row>
    <row r="163" spans="1:6" x14ac:dyDescent="0.25">
      <c r="A163" s="115"/>
      <c r="B163" s="115"/>
      <c r="C163" s="115"/>
      <c r="D163" s="116"/>
      <c r="E163" s="116"/>
      <c r="F163" s="117"/>
    </row>
    <row r="164" spans="1:6" x14ac:dyDescent="0.25">
      <c r="A164" s="115"/>
      <c r="B164" s="115"/>
      <c r="C164" s="115"/>
      <c r="D164" s="116"/>
      <c r="E164" s="116"/>
      <c r="F164" s="117"/>
    </row>
    <row r="165" spans="1:6" x14ac:dyDescent="0.25">
      <c r="A165" s="115"/>
      <c r="B165" s="115"/>
      <c r="C165" s="115"/>
      <c r="D165" s="116"/>
      <c r="E165" s="116"/>
      <c r="F165" s="117"/>
    </row>
    <row r="166" spans="1:6" x14ac:dyDescent="0.25">
      <c r="A166" s="115"/>
      <c r="B166" s="115"/>
      <c r="C166" s="115"/>
      <c r="D166" s="116"/>
      <c r="E166" s="116"/>
      <c r="F166" s="117"/>
    </row>
    <row r="167" spans="1:6" x14ac:dyDescent="0.25">
      <c r="A167" s="115"/>
      <c r="B167" s="115"/>
      <c r="C167" s="115"/>
      <c r="D167" s="116"/>
      <c r="E167" s="116"/>
      <c r="F167" s="117"/>
    </row>
    <row r="168" spans="1:6" x14ac:dyDescent="0.25">
      <c r="A168" s="115"/>
      <c r="B168" s="115"/>
      <c r="C168" s="115"/>
      <c r="D168" s="116"/>
      <c r="E168" s="116"/>
      <c r="F168" s="117"/>
    </row>
    <row r="169" spans="1:6" x14ac:dyDescent="0.25">
      <c r="A169" s="115"/>
      <c r="B169" s="115"/>
      <c r="C169" s="115"/>
      <c r="D169" s="116"/>
      <c r="E169" s="116"/>
      <c r="F169" s="117"/>
    </row>
    <row r="170" spans="1:6" x14ac:dyDescent="0.25">
      <c r="A170" s="115"/>
      <c r="B170" s="115"/>
      <c r="C170" s="115"/>
      <c r="D170" s="116"/>
      <c r="E170" s="116"/>
      <c r="F170" s="117"/>
    </row>
    <row r="171" spans="1:6" x14ac:dyDescent="0.25">
      <c r="A171" s="115"/>
      <c r="B171" s="115"/>
      <c r="C171" s="115"/>
      <c r="D171" s="116"/>
      <c r="E171" s="116"/>
      <c r="F171" s="117"/>
    </row>
    <row r="172" spans="1:6" x14ac:dyDescent="0.25">
      <c r="A172" s="115"/>
      <c r="B172" s="115"/>
      <c r="C172" s="115"/>
      <c r="D172" s="116"/>
      <c r="E172" s="116"/>
      <c r="F172" s="117"/>
    </row>
    <row r="173" spans="1:6" x14ac:dyDescent="0.25">
      <c r="A173" s="115"/>
      <c r="B173" s="115"/>
      <c r="C173" s="115"/>
      <c r="D173" s="116"/>
      <c r="E173" s="116"/>
      <c r="F173" s="117"/>
    </row>
    <row r="174" spans="1:6" x14ac:dyDescent="0.25">
      <c r="A174" s="115"/>
      <c r="B174" s="115"/>
      <c r="C174" s="115"/>
      <c r="D174" s="116"/>
      <c r="E174" s="116"/>
      <c r="F174" s="117"/>
    </row>
    <row r="175" spans="1:6" x14ac:dyDescent="0.25">
      <c r="A175" s="115"/>
      <c r="B175" s="115"/>
      <c r="C175" s="115"/>
      <c r="D175" s="116"/>
      <c r="E175" s="116"/>
      <c r="F175" s="117"/>
    </row>
    <row r="176" spans="1:6" x14ac:dyDescent="0.25">
      <c r="A176" s="115"/>
      <c r="B176" s="115"/>
      <c r="C176" s="115"/>
      <c r="D176" s="116"/>
      <c r="E176" s="116"/>
      <c r="F176" s="117"/>
    </row>
    <row r="177" spans="1:6" x14ac:dyDescent="0.25">
      <c r="A177" s="115"/>
      <c r="B177" s="115"/>
      <c r="C177" s="115"/>
      <c r="D177" s="116"/>
      <c r="E177" s="116"/>
      <c r="F177" s="117"/>
    </row>
    <row r="178" spans="1:6" x14ac:dyDescent="0.25">
      <c r="A178" s="115"/>
      <c r="B178" s="115"/>
      <c r="C178" s="115"/>
      <c r="D178" s="116"/>
      <c r="E178" s="116"/>
      <c r="F178" s="117"/>
    </row>
    <row r="179" spans="1:6" x14ac:dyDescent="0.25">
      <c r="A179" s="115"/>
      <c r="B179" s="115"/>
      <c r="C179" s="115"/>
      <c r="D179" s="116"/>
      <c r="E179" s="116"/>
      <c r="F179" s="117"/>
    </row>
    <row r="180" spans="1:6" x14ac:dyDescent="0.25">
      <c r="A180" s="115"/>
      <c r="B180" s="115"/>
      <c r="C180" s="115"/>
      <c r="D180" s="116"/>
      <c r="E180" s="116"/>
      <c r="F180" s="117"/>
    </row>
    <row r="181" spans="1:6" x14ac:dyDescent="0.25">
      <c r="A181" s="115"/>
      <c r="B181" s="115"/>
      <c r="C181" s="115"/>
      <c r="D181" s="116"/>
      <c r="E181" s="116"/>
      <c r="F181" s="117"/>
    </row>
    <row r="182" spans="1:6" x14ac:dyDescent="0.25">
      <c r="A182" s="115"/>
      <c r="B182" s="115"/>
      <c r="C182" s="115"/>
      <c r="D182" s="116"/>
      <c r="E182" s="116"/>
      <c r="F182" s="117"/>
    </row>
    <row r="183" spans="1:6" x14ac:dyDescent="0.25">
      <c r="A183" s="115"/>
      <c r="B183" s="115"/>
      <c r="C183" s="115"/>
      <c r="D183" s="116"/>
      <c r="E183" s="116"/>
      <c r="F183" s="117"/>
    </row>
    <row r="184" spans="1:6" x14ac:dyDescent="0.25">
      <c r="A184" s="115"/>
      <c r="B184" s="115"/>
      <c r="C184" s="115"/>
      <c r="D184" s="116"/>
      <c r="E184" s="116"/>
      <c r="F184" s="117"/>
    </row>
    <row r="185" spans="1:6" x14ac:dyDescent="0.25">
      <c r="A185" s="115"/>
      <c r="B185" s="115"/>
      <c r="C185" s="115"/>
      <c r="D185" s="116"/>
      <c r="E185" s="116"/>
      <c r="F185" s="117"/>
    </row>
    <row r="186" spans="1:6" x14ac:dyDescent="0.25">
      <c r="A186" s="115"/>
      <c r="B186" s="115"/>
      <c r="C186" s="115"/>
      <c r="D186" s="116"/>
      <c r="E186" s="116"/>
      <c r="F186" s="117"/>
    </row>
    <row r="187" spans="1:6" x14ac:dyDescent="0.25">
      <c r="A187" s="115"/>
      <c r="B187" s="115"/>
      <c r="C187" s="115"/>
      <c r="D187" s="116"/>
      <c r="E187" s="116"/>
      <c r="F187" s="117"/>
    </row>
    <row r="188" spans="1:6" x14ac:dyDescent="0.25">
      <c r="A188" s="115"/>
      <c r="B188" s="115"/>
      <c r="C188" s="115"/>
      <c r="D188" s="116"/>
      <c r="E188" s="116"/>
      <c r="F188" s="117"/>
    </row>
    <row r="189" spans="1:6" x14ac:dyDescent="0.25">
      <c r="A189" s="115"/>
      <c r="B189" s="115"/>
      <c r="C189" s="115"/>
      <c r="D189" s="116"/>
      <c r="E189" s="116"/>
      <c r="F189" s="117"/>
    </row>
    <row r="190" spans="1:6" x14ac:dyDescent="0.25">
      <c r="A190" s="115"/>
      <c r="B190" s="115"/>
      <c r="C190" s="115"/>
      <c r="D190" s="116"/>
      <c r="E190" s="116"/>
      <c r="F190" s="117"/>
    </row>
    <row r="191" spans="1:6" x14ac:dyDescent="0.25">
      <c r="A191" s="115"/>
      <c r="B191" s="115"/>
      <c r="C191" s="115"/>
      <c r="D191" s="116"/>
      <c r="E191" s="116"/>
      <c r="F191" s="117"/>
    </row>
    <row r="192" spans="1:6" x14ac:dyDescent="0.25">
      <c r="A192" s="115"/>
      <c r="B192" s="115"/>
      <c r="C192" s="115"/>
      <c r="D192" s="116"/>
      <c r="E192" s="116"/>
      <c r="F192" s="117"/>
    </row>
    <row r="193" spans="1:6" x14ac:dyDescent="0.25">
      <c r="A193" s="115"/>
      <c r="B193" s="115"/>
      <c r="C193" s="115"/>
      <c r="D193" s="116"/>
      <c r="E193" s="116"/>
      <c r="F193" s="117"/>
    </row>
    <row r="194" spans="1:6" x14ac:dyDescent="0.25">
      <c r="A194" s="115"/>
      <c r="B194" s="115"/>
      <c r="C194" s="115"/>
      <c r="D194" s="116"/>
      <c r="E194" s="116"/>
      <c r="F194" s="117"/>
    </row>
    <row r="195" spans="1:6" x14ac:dyDescent="0.25">
      <c r="A195" s="115"/>
      <c r="B195" s="115"/>
      <c r="C195" s="115"/>
      <c r="D195" s="116"/>
      <c r="E195" s="116"/>
      <c r="F195" s="117"/>
    </row>
    <row r="196" spans="1:6" x14ac:dyDescent="0.25">
      <c r="A196" s="115"/>
      <c r="B196" s="115"/>
      <c r="C196" s="115"/>
      <c r="D196" s="116"/>
      <c r="E196" s="116"/>
      <c r="F196" s="117"/>
    </row>
    <row r="197" spans="1:6" x14ac:dyDescent="0.25">
      <c r="A197" s="115"/>
      <c r="B197" s="115"/>
      <c r="C197" s="115"/>
      <c r="D197" s="116"/>
      <c r="E197" s="116"/>
      <c r="F197" s="117"/>
    </row>
    <row r="198" spans="1:6" x14ac:dyDescent="0.25">
      <c r="A198" s="115"/>
      <c r="B198" s="115"/>
      <c r="C198" s="115"/>
      <c r="D198" s="116"/>
      <c r="E198" s="116"/>
      <c r="F198" s="117"/>
    </row>
    <row r="199" spans="1:6" x14ac:dyDescent="0.25">
      <c r="A199" s="115"/>
      <c r="B199" s="115"/>
      <c r="C199" s="115"/>
      <c r="D199" s="116"/>
      <c r="E199" s="116"/>
      <c r="F199" s="117"/>
    </row>
    <row r="200" spans="1:6" x14ac:dyDescent="0.25">
      <c r="A200" s="115"/>
      <c r="B200" s="115"/>
      <c r="C200" s="115"/>
      <c r="D200" s="116"/>
      <c r="E200" s="116"/>
      <c r="F200" s="117"/>
    </row>
    <row r="201" spans="1:6" x14ac:dyDescent="0.25">
      <c r="A201" s="115"/>
      <c r="B201" s="115"/>
      <c r="C201" s="115"/>
      <c r="D201" s="116"/>
      <c r="E201" s="116"/>
      <c r="F201" s="117"/>
    </row>
    <row r="202" spans="1:6" x14ac:dyDescent="0.25">
      <c r="A202" s="115"/>
      <c r="B202" s="115"/>
      <c r="C202" s="115"/>
      <c r="D202" s="116"/>
      <c r="E202" s="116"/>
      <c r="F202" s="117"/>
    </row>
    <row r="203" spans="1:6" x14ac:dyDescent="0.25">
      <c r="A203" s="115"/>
      <c r="B203" s="115"/>
      <c r="C203" s="115"/>
      <c r="D203" s="116"/>
      <c r="E203" s="116"/>
      <c r="F203" s="117"/>
    </row>
    <row r="204" spans="1:6" x14ac:dyDescent="0.25">
      <c r="A204" s="115"/>
      <c r="B204" s="115"/>
      <c r="C204" s="115"/>
      <c r="D204" s="116"/>
      <c r="E204" s="116"/>
      <c r="F204" s="117"/>
    </row>
    <row r="205" spans="1:6" x14ac:dyDescent="0.25">
      <c r="A205" s="115"/>
      <c r="B205" s="115"/>
      <c r="C205" s="115"/>
      <c r="D205" s="116"/>
      <c r="E205" s="116"/>
      <c r="F205" s="117"/>
    </row>
    <row r="206" spans="1:6" x14ac:dyDescent="0.25">
      <c r="A206" s="115"/>
      <c r="B206" s="115"/>
      <c r="C206" s="115"/>
      <c r="D206" s="116"/>
      <c r="E206" s="116"/>
      <c r="F206" s="117"/>
    </row>
    <row r="207" spans="1:6" x14ac:dyDescent="0.25">
      <c r="A207" s="115"/>
      <c r="B207" s="115"/>
      <c r="C207" s="115"/>
      <c r="D207" s="116"/>
      <c r="E207" s="116"/>
      <c r="F207" s="117"/>
    </row>
    <row r="208" spans="1:6" x14ac:dyDescent="0.25">
      <c r="A208" s="115"/>
      <c r="B208" s="115"/>
      <c r="C208" s="115"/>
      <c r="D208" s="116"/>
      <c r="E208" s="116"/>
      <c r="F208" s="117"/>
    </row>
    <row r="209" spans="1:6" x14ac:dyDescent="0.25">
      <c r="A209" s="115"/>
      <c r="B209" s="115"/>
      <c r="C209" s="115"/>
      <c r="D209" s="116"/>
      <c r="E209" s="116"/>
      <c r="F209" s="117"/>
    </row>
    <row r="210" spans="1:6" x14ac:dyDescent="0.25">
      <c r="A210" s="115"/>
      <c r="B210" s="115"/>
      <c r="C210" s="115"/>
      <c r="D210" s="116"/>
      <c r="E210" s="116"/>
      <c r="F210" s="117"/>
    </row>
    <row r="211" spans="1:6" x14ac:dyDescent="0.25">
      <c r="A211" s="115"/>
      <c r="B211" s="115"/>
      <c r="C211" s="115"/>
      <c r="D211" s="116"/>
      <c r="E211" s="116"/>
      <c r="F211" s="117"/>
    </row>
    <row r="212" spans="1:6" x14ac:dyDescent="0.25">
      <c r="A212" s="115"/>
      <c r="B212" s="115"/>
      <c r="C212" s="115"/>
      <c r="D212" s="116"/>
      <c r="E212" s="116"/>
      <c r="F212" s="117"/>
    </row>
    <row r="213" spans="1:6" x14ac:dyDescent="0.25">
      <c r="A213" s="115"/>
      <c r="B213" s="115"/>
      <c r="C213" s="115"/>
      <c r="D213" s="116"/>
      <c r="E213" s="116"/>
      <c r="F213" s="117"/>
    </row>
    <row r="214" spans="1:6" x14ac:dyDescent="0.25">
      <c r="A214" s="115"/>
      <c r="B214" s="115"/>
      <c r="C214" s="115"/>
      <c r="D214" s="116"/>
      <c r="E214" s="116"/>
      <c r="F214" s="117"/>
    </row>
    <row r="215" spans="1:6" x14ac:dyDescent="0.25">
      <c r="A215" s="115"/>
      <c r="B215" s="115"/>
      <c r="C215" s="115"/>
      <c r="D215" s="116"/>
      <c r="E215" s="116"/>
      <c r="F215" s="117"/>
    </row>
    <row r="216" spans="1:6" x14ac:dyDescent="0.25">
      <c r="A216" s="115"/>
      <c r="B216" s="115"/>
      <c r="C216" s="115"/>
      <c r="D216" s="116"/>
      <c r="E216" s="116"/>
      <c r="F216" s="117"/>
    </row>
    <row r="217" spans="1:6" x14ac:dyDescent="0.25">
      <c r="A217" s="115"/>
      <c r="B217" s="115"/>
      <c r="C217" s="115"/>
      <c r="D217" s="116"/>
      <c r="E217" s="116"/>
      <c r="F217" s="117"/>
    </row>
    <row r="218" spans="1:6" x14ac:dyDescent="0.25">
      <c r="A218" s="115"/>
      <c r="B218" s="115"/>
      <c r="C218" s="115"/>
      <c r="D218" s="116"/>
      <c r="E218" s="116"/>
      <c r="F218" s="117"/>
    </row>
    <row r="219" spans="1:6" x14ac:dyDescent="0.25">
      <c r="A219" s="115"/>
      <c r="B219" s="115"/>
      <c r="C219" s="115"/>
      <c r="D219" s="116"/>
      <c r="E219" s="116"/>
      <c r="F219" s="117"/>
    </row>
    <row r="220" spans="1:6" x14ac:dyDescent="0.25">
      <c r="A220" s="115"/>
      <c r="B220" s="115"/>
      <c r="C220" s="115"/>
      <c r="D220" s="116"/>
      <c r="E220" s="116"/>
      <c r="F220" s="117"/>
    </row>
    <row r="221" spans="1:6" x14ac:dyDescent="0.25">
      <c r="A221" s="115"/>
      <c r="B221" s="115"/>
      <c r="C221" s="115"/>
      <c r="D221" s="116"/>
      <c r="E221" s="116"/>
      <c r="F221" s="117"/>
    </row>
    <row r="222" spans="1:6" x14ac:dyDescent="0.25">
      <c r="A222" s="115"/>
      <c r="B222" s="115"/>
      <c r="C222" s="115"/>
      <c r="D222" s="116"/>
      <c r="E222" s="116"/>
      <c r="F222" s="117"/>
    </row>
    <row r="223" spans="1:6" x14ac:dyDescent="0.25">
      <c r="A223" s="115"/>
      <c r="B223" s="115"/>
      <c r="C223" s="115"/>
      <c r="D223" s="116"/>
      <c r="E223" s="116"/>
      <c r="F223" s="117"/>
    </row>
    <row r="224" spans="1:6" x14ac:dyDescent="0.25">
      <c r="A224" s="115"/>
      <c r="B224" s="115"/>
      <c r="C224" s="115"/>
      <c r="D224" s="116"/>
      <c r="E224" s="116"/>
      <c r="F224" s="117"/>
    </row>
    <row r="225" spans="1:6" x14ac:dyDescent="0.25">
      <c r="A225" s="115"/>
      <c r="B225" s="115"/>
      <c r="C225" s="115"/>
      <c r="D225" s="116"/>
      <c r="E225" s="116"/>
      <c r="F225" s="117"/>
    </row>
    <row r="226" spans="1:6" x14ac:dyDescent="0.25">
      <c r="A226" s="115"/>
      <c r="B226" s="115"/>
      <c r="C226" s="115"/>
      <c r="D226" s="116"/>
      <c r="E226" s="116"/>
      <c r="F226" s="117"/>
    </row>
    <row r="227" spans="1:6" x14ac:dyDescent="0.25">
      <c r="A227" s="115"/>
      <c r="B227" s="115"/>
      <c r="C227" s="115"/>
      <c r="D227" s="116"/>
      <c r="E227" s="116"/>
      <c r="F227" s="117"/>
    </row>
    <row r="228" spans="1:6" x14ac:dyDescent="0.25">
      <c r="A228" s="115"/>
      <c r="B228" s="115"/>
      <c r="C228" s="115"/>
      <c r="D228" s="116"/>
      <c r="E228" s="116"/>
      <c r="F228" s="117"/>
    </row>
    <row r="229" spans="1:6" x14ac:dyDescent="0.25">
      <c r="A229" s="115"/>
      <c r="B229" s="115"/>
      <c r="C229" s="115"/>
      <c r="D229" s="116"/>
      <c r="E229" s="116"/>
      <c r="F229" s="117"/>
    </row>
    <row r="230" spans="1:6" x14ac:dyDescent="0.25">
      <c r="A230" s="115"/>
      <c r="B230" s="115"/>
      <c r="C230" s="115"/>
      <c r="D230" s="116"/>
      <c r="E230" s="116"/>
      <c r="F230" s="117"/>
    </row>
    <row r="231" spans="1:6" x14ac:dyDescent="0.25">
      <c r="A231" s="115"/>
      <c r="B231" s="115"/>
      <c r="C231" s="115"/>
      <c r="D231" s="116"/>
      <c r="E231" s="116"/>
      <c r="F231" s="117"/>
    </row>
    <row r="232" spans="1:6" x14ac:dyDescent="0.25">
      <c r="A232" s="115"/>
      <c r="B232" s="115"/>
      <c r="C232" s="115"/>
      <c r="D232" s="116"/>
      <c r="E232" s="116"/>
      <c r="F232" s="117"/>
    </row>
    <row r="233" spans="1:6" x14ac:dyDescent="0.25">
      <c r="A233" s="115"/>
      <c r="B233" s="115"/>
      <c r="C233" s="115"/>
      <c r="D233" s="116"/>
      <c r="E233" s="116"/>
      <c r="F233" s="117"/>
    </row>
    <row r="234" spans="1:6" x14ac:dyDescent="0.25">
      <c r="A234" s="115"/>
      <c r="B234" s="115"/>
      <c r="C234" s="115"/>
      <c r="D234" s="116"/>
      <c r="E234" s="116"/>
      <c r="F234" s="117"/>
    </row>
    <row r="235" spans="1:6" x14ac:dyDescent="0.25">
      <c r="A235" s="115"/>
      <c r="B235" s="115"/>
      <c r="C235" s="115"/>
      <c r="D235" s="116"/>
      <c r="E235" s="116"/>
      <c r="F235" s="117"/>
    </row>
    <row r="236" spans="1:6" x14ac:dyDescent="0.25">
      <c r="A236" s="115"/>
      <c r="B236" s="115"/>
      <c r="C236" s="115"/>
      <c r="D236" s="116"/>
      <c r="E236" s="116"/>
      <c r="F236" s="117"/>
    </row>
    <row r="237" spans="1:6" x14ac:dyDescent="0.25">
      <c r="A237" s="115"/>
      <c r="B237" s="115"/>
      <c r="C237" s="115"/>
      <c r="D237" s="116"/>
      <c r="E237" s="116"/>
      <c r="F237" s="117"/>
    </row>
    <row r="238" spans="1:6" x14ac:dyDescent="0.25">
      <c r="A238" s="115"/>
      <c r="B238" s="115"/>
      <c r="C238" s="115"/>
      <c r="D238" s="116"/>
      <c r="E238" s="116"/>
      <c r="F238" s="117"/>
    </row>
    <row r="239" spans="1:6" x14ac:dyDescent="0.25">
      <c r="A239" s="115"/>
      <c r="B239" s="115"/>
      <c r="C239" s="115"/>
      <c r="D239" s="116"/>
      <c r="E239" s="116"/>
      <c r="F239" s="117"/>
    </row>
    <row r="240" spans="1:6" x14ac:dyDescent="0.25">
      <c r="A240" s="115"/>
      <c r="B240" s="115"/>
      <c r="C240" s="115"/>
      <c r="D240" s="116"/>
      <c r="E240" s="116"/>
      <c r="F240" s="117"/>
    </row>
    <row r="241" spans="1:6" x14ac:dyDescent="0.25">
      <c r="A241" s="115"/>
      <c r="B241" s="115"/>
      <c r="C241" s="115"/>
      <c r="D241" s="116"/>
      <c r="E241" s="116"/>
      <c r="F241" s="117"/>
    </row>
    <row r="242" spans="1:6" x14ac:dyDescent="0.25">
      <c r="A242" s="115"/>
      <c r="B242" s="115"/>
      <c r="C242" s="115"/>
      <c r="D242" s="116"/>
      <c r="E242" s="116"/>
      <c r="F242" s="117"/>
    </row>
    <row r="243" spans="1:6" x14ac:dyDescent="0.25">
      <c r="A243" s="115"/>
      <c r="B243" s="115"/>
      <c r="C243" s="115"/>
      <c r="D243" s="116"/>
      <c r="E243" s="116"/>
      <c r="F243" s="117"/>
    </row>
    <row r="244" spans="1:6" x14ac:dyDescent="0.25">
      <c r="A244" s="115"/>
      <c r="B244" s="115"/>
      <c r="C244" s="115"/>
      <c r="D244" s="116"/>
      <c r="E244" s="116"/>
      <c r="F244" s="117"/>
    </row>
    <row r="245" spans="1:6" x14ac:dyDescent="0.25">
      <c r="A245" s="115"/>
      <c r="B245" s="115"/>
      <c r="C245" s="115"/>
      <c r="D245" s="116"/>
      <c r="E245" s="116"/>
      <c r="F245" s="117"/>
    </row>
    <row r="246" spans="1:6" x14ac:dyDescent="0.25">
      <c r="A246" s="115"/>
      <c r="B246" s="115"/>
      <c r="C246" s="115"/>
      <c r="D246" s="116"/>
      <c r="E246" s="116"/>
      <c r="F246" s="117"/>
    </row>
    <row r="247" spans="1:6" x14ac:dyDescent="0.25">
      <c r="A247" s="115"/>
      <c r="B247" s="115"/>
      <c r="C247" s="115"/>
      <c r="D247" s="116"/>
      <c r="E247" s="116"/>
      <c r="F247" s="117"/>
    </row>
    <row r="248" spans="1:6" x14ac:dyDescent="0.25">
      <c r="A248" s="115"/>
      <c r="B248" s="115"/>
      <c r="C248" s="115"/>
      <c r="D248" s="116"/>
      <c r="E248" s="116"/>
      <c r="F248" s="117"/>
    </row>
    <row r="249" spans="1:6" x14ac:dyDescent="0.25">
      <c r="A249" s="115"/>
      <c r="B249" s="115"/>
      <c r="C249" s="115"/>
      <c r="D249" s="116"/>
      <c r="E249" s="116"/>
      <c r="F249" s="117"/>
    </row>
    <row r="250" spans="1:6" x14ac:dyDescent="0.25">
      <c r="A250" s="115"/>
      <c r="B250" s="115"/>
      <c r="C250" s="115"/>
      <c r="D250" s="116"/>
      <c r="E250" s="116"/>
      <c r="F250" s="117"/>
    </row>
    <row r="251" spans="1:6" x14ac:dyDescent="0.25">
      <c r="A251" s="115"/>
      <c r="B251" s="115"/>
      <c r="C251" s="115"/>
      <c r="D251" s="116"/>
      <c r="E251" s="116"/>
      <c r="F251" s="117"/>
    </row>
    <row r="252" spans="1:6" x14ac:dyDescent="0.25">
      <c r="A252" s="115"/>
      <c r="B252" s="115"/>
      <c r="C252" s="115"/>
      <c r="D252" s="116"/>
      <c r="E252" s="116"/>
      <c r="F252" s="117"/>
    </row>
    <row r="253" spans="1:6" x14ac:dyDescent="0.25">
      <c r="A253" s="115"/>
      <c r="B253" s="115"/>
      <c r="C253" s="115"/>
      <c r="D253" s="116"/>
      <c r="E253" s="116"/>
      <c r="F253" s="117"/>
    </row>
    <row r="254" spans="1:6" x14ac:dyDescent="0.25">
      <c r="A254" s="115"/>
      <c r="B254" s="115"/>
      <c r="C254" s="115"/>
      <c r="D254" s="116"/>
      <c r="E254" s="116"/>
      <c r="F254" s="117"/>
    </row>
    <row r="255" spans="1:6" x14ac:dyDescent="0.25">
      <c r="A255" s="115"/>
      <c r="B255" s="115"/>
      <c r="C255" s="115"/>
      <c r="D255" s="116"/>
      <c r="E255" s="116"/>
      <c r="F255" s="117"/>
    </row>
    <row r="256" spans="1:6" x14ac:dyDescent="0.25">
      <c r="A256" s="115"/>
      <c r="B256" s="115"/>
      <c r="C256" s="115"/>
      <c r="D256" s="116"/>
      <c r="E256" s="116"/>
      <c r="F256" s="117"/>
    </row>
    <row r="257" spans="1:6" x14ac:dyDescent="0.25">
      <c r="A257" s="115"/>
      <c r="B257" s="115"/>
      <c r="C257" s="115"/>
      <c r="D257" s="116"/>
      <c r="E257" s="116"/>
      <c r="F257" s="117"/>
    </row>
    <row r="258" spans="1:6" x14ac:dyDescent="0.25">
      <c r="A258" s="115"/>
      <c r="B258" s="115"/>
      <c r="C258" s="115"/>
      <c r="D258" s="116"/>
      <c r="E258" s="116"/>
      <c r="F258" s="117"/>
    </row>
    <row r="259" spans="1:6" x14ac:dyDescent="0.25">
      <c r="A259" s="115"/>
      <c r="B259" s="115"/>
      <c r="C259" s="115"/>
      <c r="D259" s="116"/>
      <c r="E259" s="116"/>
      <c r="F259" s="117"/>
    </row>
    <row r="260" spans="1:6" x14ac:dyDescent="0.25">
      <c r="A260" s="115"/>
      <c r="B260" s="115"/>
      <c r="C260" s="115"/>
      <c r="D260" s="116"/>
      <c r="E260" s="116"/>
      <c r="F260" s="117"/>
    </row>
    <row r="261" spans="1:6" x14ac:dyDescent="0.25">
      <c r="A261" s="115"/>
      <c r="B261" s="115"/>
      <c r="C261" s="115"/>
      <c r="D261" s="116"/>
      <c r="E261" s="116"/>
      <c r="F261" s="117"/>
    </row>
    <row r="262" spans="1:6" x14ac:dyDescent="0.25">
      <c r="A262" s="115"/>
      <c r="B262" s="115"/>
      <c r="C262" s="115"/>
      <c r="D262" s="116"/>
      <c r="E262" s="116"/>
      <c r="F262" s="117"/>
    </row>
    <row r="263" spans="1:6" x14ac:dyDescent="0.25">
      <c r="A263" s="115"/>
      <c r="B263" s="115"/>
      <c r="C263" s="115"/>
      <c r="D263" s="116"/>
      <c r="E263" s="116"/>
      <c r="F263" s="117"/>
    </row>
    <row r="264" spans="1:6" x14ac:dyDescent="0.25">
      <c r="A264" s="115"/>
      <c r="B264" s="115"/>
      <c r="C264" s="115"/>
      <c r="D264" s="116"/>
      <c r="E264" s="116"/>
      <c r="F264" s="117"/>
    </row>
    <row r="265" spans="1:6" x14ac:dyDescent="0.25">
      <c r="A265" s="115"/>
      <c r="B265" s="115"/>
      <c r="C265" s="115"/>
      <c r="D265" s="116"/>
      <c r="E265" s="116"/>
      <c r="F265" s="117"/>
    </row>
    <row r="266" spans="1:6" x14ac:dyDescent="0.25">
      <c r="A266" s="115"/>
      <c r="B266" s="115"/>
      <c r="C266" s="115"/>
      <c r="D266" s="116"/>
      <c r="E266" s="116"/>
      <c r="F266" s="117"/>
    </row>
    <row r="267" spans="1:6" x14ac:dyDescent="0.25">
      <c r="A267" s="115"/>
      <c r="B267" s="115"/>
      <c r="C267" s="115"/>
      <c r="D267" s="116"/>
      <c r="E267" s="116"/>
      <c r="F267" s="117"/>
    </row>
    <row r="268" spans="1:6" x14ac:dyDescent="0.25">
      <c r="A268" s="115"/>
      <c r="B268" s="115"/>
      <c r="C268" s="115"/>
      <c r="D268" s="116"/>
      <c r="E268" s="116"/>
      <c r="F268" s="117"/>
    </row>
    <row r="269" spans="1:6" x14ac:dyDescent="0.25">
      <c r="A269" s="115"/>
      <c r="B269" s="115"/>
      <c r="C269" s="115"/>
      <c r="D269" s="116"/>
      <c r="E269" s="116"/>
      <c r="F269" s="117"/>
    </row>
    <row r="270" spans="1:6" x14ac:dyDescent="0.25">
      <c r="A270" s="115"/>
      <c r="B270" s="115"/>
      <c r="C270" s="115"/>
      <c r="D270" s="116"/>
      <c r="E270" s="116"/>
      <c r="F270" s="117"/>
    </row>
    <row r="271" spans="1:6" x14ac:dyDescent="0.25">
      <c r="A271" s="76"/>
      <c r="B271" s="76"/>
      <c r="C271" s="76"/>
      <c r="D271" s="76"/>
      <c r="E271" s="76"/>
      <c r="F271" s="118"/>
    </row>
    <row r="272" spans="1:6" x14ac:dyDescent="0.25">
      <c r="A272" s="76"/>
      <c r="B272" s="76"/>
      <c r="C272" s="76"/>
      <c r="D272" s="76"/>
      <c r="E272" s="76"/>
      <c r="F272" s="118"/>
    </row>
    <row r="273" spans="1:6" x14ac:dyDescent="0.25">
      <c r="A273" s="76"/>
      <c r="B273" s="76"/>
      <c r="C273" s="76"/>
      <c r="D273" s="76"/>
      <c r="E273" s="76"/>
      <c r="F273" s="118"/>
    </row>
    <row r="274" spans="1:6" x14ac:dyDescent="0.25">
      <c r="A274" s="76"/>
      <c r="B274" s="76"/>
      <c r="C274" s="76"/>
      <c r="D274" s="76"/>
      <c r="E274" s="76"/>
      <c r="F274" s="118"/>
    </row>
    <row r="275" spans="1:6" x14ac:dyDescent="0.25">
      <c r="A275" s="76"/>
      <c r="B275" s="76"/>
      <c r="C275" s="76"/>
      <c r="D275" s="76"/>
      <c r="E275" s="76"/>
      <c r="F275" s="118"/>
    </row>
    <row r="276" spans="1:6" x14ac:dyDescent="0.25">
      <c r="A276" s="76"/>
      <c r="B276" s="76"/>
      <c r="C276" s="76"/>
      <c r="D276" s="76"/>
      <c r="E276" s="76"/>
      <c r="F276" s="118"/>
    </row>
    <row r="277" spans="1:6" x14ac:dyDescent="0.25">
      <c r="A277" s="76"/>
      <c r="B277" s="76"/>
      <c r="C277" s="76"/>
      <c r="D277" s="76"/>
      <c r="E277" s="76"/>
      <c r="F277" s="118"/>
    </row>
    <row r="278" spans="1:6" x14ac:dyDescent="0.25">
      <c r="A278" s="76"/>
      <c r="B278" s="76"/>
      <c r="C278" s="76"/>
      <c r="D278" s="76"/>
      <c r="E278" s="76"/>
      <c r="F278" s="118"/>
    </row>
    <row r="279" spans="1:6" x14ac:dyDescent="0.25">
      <c r="A279" s="76"/>
      <c r="B279" s="76"/>
      <c r="C279" s="76"/>
      <c r="D279" s="76"/>
      <c r="E279" s="76"/>
      <c r="F279" s="118"/>
    </row>
    <row r="280" spans="1:6" x14ac:dyDescent="0.25">
      <c r="A280" s="76"/>
      <c r="B280" s="76"/>
      <c r="C280" s="76"/>
      <c r="D280" s="76"/>
      <c r="E280" s="76"/>
      <c r="F280" s="118"/>
    </row>
    <row r="281" spans="1:6" x14ac:dyDescent="0.25">
      <c r="A281" s="76"/>
      <c r="B281" s="76"/>
      <c r="C281" s="76"/>
      <c r="D281" s="76"/>
      <c r="E281" s="76"/>
      <c r="F281" s="118"/>
    </row>
    <row r="282" spans="1:6" x14ac:dyDescent="0.25">
      <c r="A282" s="76"/>
      <c r="B282" s="76"/>
      <c r="C282" s="76"/>
      <c r="D282" s="76"/>
      <c r="E282" s="76"/>
      <c r="F282" s="118"/>
    </row>
    <row r="283" spans="1:6" x14ac:dyDescent="0.25">
      <c r="A283" s="76"/>
      <c r="B283" s="76"/>
      <c r="C283" s="76"/>
      <c r="D283" s="76"/>
      <c r="E283" s="76"/>
      <c r="F283" s="118"/>
    </row>
    <row r="284" spans="1:6" x14ac:dyDescent="0.25">
      <c r="A284" s="76"/>
      <c r="B284" s="76"/>
      <c r="C284" s="76"/>
      <c r="D284" s="76"/>
      <c r="E284" s="76"/>
      <c r="F284" s="118"/>
    </row>
    <row r="285" spans="1:6" x14ac:dyDescent="0.25">
      <c r="A285" s="76"/>
      <c r="B285" s="76"/>
      <c r="C285" s="76"/>
      <c r="D285" s="76"/>
      <c r="E285" s="76"/>
      <c r="F285" s="118"/>
    </row>
    <row r="286" spans="1:6" x14ac:dyDescent="0.25">
      <c r="A286" s="76"/>
      <c r="B286" s="76"/>
      <c r="C286" s="76"/>
      <c r="D286" s="76"/>
      <c r="E286" s="76"/>
      <c r="F286" s="118"/>
    </row>
    <row r="287" spans="1:6" x14ac:dyDescent="0.25">
      <c r="A287" s="76"/>
      <c r="B287" s="76"/>
      <c r="C287" s="76"/>
      <c r="D287" s="76"/>
      <c r="E287" s="76"/>
      <c r="F287" s="118"/>
    </row>
    <row r="288" spans="1:6" x14ac:dyDescent="0.25">
      <c r="A288" s="76"/>
      <c r="B288" s="76"/>
      <c r="C288" s="76"/>
      <c r="D288" s="76"/>
      <c r="E288" s="76"/>
      <c r="F288" s="118"/>
    </row>
    <row r="289" spans="1:6" x14ac:dyDescent="0.25">
      <c r="A289" s="76"/>
      <c r="B289" s="76"/>
      <c r="C289" s="76"/>
      <c r="D289" s="76"/>
      <c r="E289" s="76"/>
      <c r="F289" s="118"/>
    </row>
    <row r="290" spans="1:6" x14ac:dyDescent="0.25">
      <c r="A290" s="76"/>
      <c r="B290" s="76"/>
      <c r="C290" s="76"/>
      <c r="D290" s="76"/>
      <c r="E290" s="76"/>
      <c r="F290" s="118"/>
    </row>
    <row r="291" spans="1:6" x14ac:dyDescent="0.25">
      <c r="A291" s="76"/>
      <c r="B291" s="76"/>
      <c r="C291" s="76"/>
      <c r="D291" s="76"/>
      <c r="E291" s="76"/>
      <c r="F291" s="118"/>
    </row>
    <row r="292" spans="1:6" x14ac:dyDescent="0.25">
      <c r="A292" s="76"/>
      <c r="B292" s="76"/>
      <c r="C292" s="76"/>
      <c r="D292" s="76"/>
      <c r="E292" s="76"/>
      <c r="F292" s="118"/>
    </row>
    <row r="293" spans="1:6" x14ac:dyDescent="0.25">
      <c r="A293" s="76"/>
      <c r="B293" s="76"/>
      <c r="C293" s="76"/>
      <c r="D293" s="76"/>
      <c r="E293" s="76"/>
      <c r="F293" s="118"/>
    </row>
    <row r="294" spans="1:6" x14ac:dyDescent="0.25">
      <c r="A294" s="76"/>
      <c r="B294" s="76"/>
      <c r="C294" s="76"/>
      <c r="D294" s="76"/>
      <c r="E294" s="76"/>
      <c r="F294" s="118"/>
    </row>
    <row r="295" spans="1:6" x14ac:dyDescent="0.25">
      <c r="A295" s="76"/>
      <c r="B295" s="76"/>
      <c r="C295" s="76"/>
      <c r="D295" s="76"/>
      <c r="E295" s="76"/>
      <c r="F295" s="118"/>
    </row>
    <row r="296" spans="1:6" x14ac:dyDescent="0.25">
      <c r="A296" s="76"/>
      <c r="B296" s="76"/>
      <c r="C296" s="76"/>
      <c r="D296" s="76"/>
      <c r="E296" s="76"/>
      <c r="F296" s="118"/>
    </row>
    <row r="297" spans="1:6" x14ac:dyDescent="0.25">
      <c r="A297" s="76"/>
      <c r="B297" s="76"/>
      <c r="C297" s="76"/>
      <c r="D297" s="76"/>
      <c r="E297" s="76"/>
      <c r="F297" s="118"/>
    </row>
    <row r="298" spans="1:6" x14ac:dyDescent="0.25">
      <c r="A298" s="76"/>
      <c r="B298" s="76"/>
      <c r="C298" s="76"/>
      <c r="D298" s="76"/>
      <c r="E298" s="76"/>
      <c r="F298" s="118"/>
    </row>
    <row r="299" spans="1:6" x14ac:dyDescent="0.25">
      <c r="A299" s="76"/>
      <c r="B299" s="76"/>
      <c r="C299" s="76"/>
      <c r="D299" s="76"/>
      <c r="E299" s="76"/>
      <c r="F299" s="118"/>
    </row>
    <row r="300" spans="1:6" x14ac:dyDescent="0.25">
      <c r="A300" s="76"/>
      <c r="B300" s="76"/>
      <c r="C300" s="76"/>
      <c r="D300" s="76"/>
      <c r="E300" s="76"/>
      <c r="F300" s="118"/>
    </row>
    <row r="301" spans="1:6" x14ac:dyDescent="0.25">
      <c r="A301" s="76"/>
      <c r="B301" s="76"/>
      <c r="C301" s="76"/>
      <c r="D301" s="76"/>
      <c r="E301" s="76"/>
      <c r="F301" s="118"/>
    </row>
    <row r="302" spans="1:6" x14ac:dyDescent="0.25">
      <c r="A302" s="76"/>
      <c r="B302" s="76"/>
      <c r="C302" s="76"/>
      <c r="D302" s="76"/>
      <c r="E302" s="76"/>
      <c r="F302" s="118"/>
    </row>
    <row r="303" spans="1:6" x14ac:dyDescent="0.25">
      <c r="A303" s="76"/>
      <c r="B303" s="76"/>
      <c r="C303" s="76"/>
      <c r="D303" s="76"/>
      <c r="E303" s="76"/>
      <c r="F303" s="118"/>
    </row>
    <row r="304" spans="1:6" x14ac:dyDescent="0.25">
      <c r="A304" s="76"/>
      <c r="B304" s="76"/>
      <c r="C304" s="76"/>
      <c r="D304" s="76"/>
      <c r="E304" s="76"/>
      <c r="F304" s="118"/>
    </row>
    <row r="305" spans="1:6" x14ac:dyDescent="0.25">
      <c r="A305" s="76"/>
      <c r="B305" s="76"/>
      <c r="C305" s="76"/>
      <c r="D305" s="76"/>
      <c r="E305" s="76"/>
      <c r="F305" s="118"/>
    </row>
    <row r="306" spans="1:6" x14ac:dyDescent="0.25">
      <c r="A306" s="76"/>
      <c r="B306" s="76"/>
      <c r="C306" s="76"/>
      <c r="D306" s="76"/>
      <c r="E306" s="76"/>
      <c r="F306" s="118"/>
    </row>
    <row r="307" spans="1:6" x14ac:dyDescent="0.25">
      <c r="A307" s="76"/>
      <c r="B307" s="76"/>
      <c r="C307" s="76"/>
      <c r="D307" s="76"/>
      <c r="E307" s="76"/>
      <c r="F307" s="118"/>
    </row>
    <row r="308" spans="1:6" x14ac:dyDescent="0.25">
      <c r="A308" s="76"/>
      <c r="B308" s="76"/>
      <c r="C308" s="76"/>
      <c r="D308" s="76"/>
      <c r="E308" s="76"/>
      <c r="F308" s="118"/>
    </row>
    <row r="309" spans="1:6" x14ac:dyDescent="0.25">
      <c r="A309" s="76"/>
      <c r="B309" s="76"/>
      <c r="C309" s="76"/>
      <c r="D309" s="76"/>
      <c r="E309" s="76"/>
      <c r="F309" s="118"/>
    </row>
    <row r="310" spans="1:6" x14ac:dyDescent="0.25">
      <c r="A310" s="76"/>
      <c r="B310" s="76"/>
      <c r="C310" s="76"/>
      <c r="D310" s="76"/>
      <c r="E310" s="76"/>
      <c r="F310" s="118"/>
    </row>
    <row r="311" spans="1:6" x14ac:dyDescent="0.25">
      <c r="A311" s="76"/>
      <c r="B311" s="76"/>
      <c r="C311" s="76"/>
      <c r="D311" s="76"/>
      <c r="E311" s="76"/>
      <c r="F311" s="118"/>
    </row>
    <row r="312" spans="1:6" x14ac:dyDescent="0.25">
      <c r="A312" s="76"/>
      <c r="B312" s="76"/>
      <c r="C312" s="76"/>
      <c r="D312" s="76"/>
      <c r="E312" s="76"/>
      <c r="F312" s="118"/>
    </row>
    <row r="313" spans="1:6" x14ac:dyDescent="0.25">
      <c r="A313" s="76"/>
      <c r="B313" s="76"/>
      <c r="C313" s="76"/>
      <c r="D313" s="76"/>
      <c r="E313" s="76"/>
      <c r="F313" s="118"/>
    </row>
    <row r="314" spans="1:6" x14ac:dyDescent="0.25">
      <c r="A314" s="76"/>
      <c r="B314" s="76"/>
      <c r="C314" s="76"/>
      <c r="D314" s="76"/>
      <c r="E314" s="76"/>
      <c r="F314" s="118"/>
    </row>
    <row r="315" spans="1:6" x14ac:dyDescent="0.25">
      <c r="A315" s="76"/>
      <c r="B315" s="76"/>
      <c r="C315" s="76"/>
      <c r="D315" s="76"/>
      <c r="E315" s="76"/>
      <c r="F315" s="118"/>
    </row>
    <row r="316" spans="1:6" x14ac:dyDescent="0.25">
      <c r="A316" s="76"/>
      <c r="B316" s="76"/>
      <c r="C316" s="76"/>
      <c r="D316" s="76"/>
      <c r="E316" s="76"/>
      <c r="F316" s="118"/>
    </row>
    <row r="317" spans="1:6" x14ac:dyDescent="0.25">
      <c r="A317" s="76"/>
      <c r="B317" s="76"/>
      <c r="C317" s="76"/>
      <c r="D317" s="76"/>
      <c r="E317" s="76"/>
      <c r="F317" s="118"/>
    </row>
    <row r="318" spans="1:6" x14ac:dyDescent="0.25">
      <c r="A318" s="76"/>
      <c r="B318" s="76"/>
      <c r="C318" s="76"/>
      <c r="D318" s="76"/>
      <c r="E318" s="76"/>
      <c r="F318" s="118"/>
    </row>
    <row r="319" spans="1:6" x14ac:dyDescent="0.25">
      <c r="A319" s="76"/>
      <c r="B319" s="76"/>
      <c r="C319" s="76"/>
      <c r="D319" s="76"/>
      <c r="E319" s="76"/>
      <c r="F319" s="118"/>
    </row>
    <row r="320" spans="1:6" x14ac:dyDescent="0.25">
      <c r="A320" s="76"/>
      <c r="B320" s="76"/>
      <c r="C320" s="76"/>
      <c r="D320" s="76"/>
      <c r="E320" s="76"/>
      <c r="F320" s="118"/>
    </row>
    <row r="321" spans="1:6" x14ac:dyDescent="0.25">
      <c r="A321" s="76"/>
      <c r="B321" s="76"/>
      <c r="C321" s="76"/>
      <c r="D321" s="76"/>
      <c r="E321" s="76"/>
      <c r="F321" s="118"/>
    </row>
    <row r="322" spans="1:6" x14ac:dyDescent="0.25">
      <c r="A322" s="76"/>
      <c r="B322" s="76"/>
      <c r="C322" s="76"/>
      <c r="D322" s="76"/>
      <c r="E322" s="76"/>
      <c r="F322" s="118"/>
    </row>
    <row r="323" spans="1:6" x14ac:dyDescent="0.25">
      <c r="A323" s="76"/>
      <c r="B323" s="76"/>
      <c r="C323" s="76"/>
      <c r="D323" s="76"/>
      <c r="E323" s="76"/>
      <c r="F323" s="118"/>
    </row>
    <row r="324" spans="1:6" x14ac:dyDescent="0.25">
      <c r="A324" s="76"/>
      <c r="B324" s="76"/>
      <c r="C324" s="76"/>
      <c r="D324" s="76"/>
      <c r="E324" s="76"/>
      <c r="F324" s="118"/>
    </row>
    <row r="325" spans="1:6" x14ac:dyDescent="0.25">
      <c r="A325" s="76"/>
      <c r="B325" s="76"/>
      <c r="C325" s="76"/>
      <c r="D325" s="76"/>
      <c r="E325" s="76"/>
      <c r="F325" s="118"/>
    </row>
    <row r="326" spans="1:6" x14ac:dyDescent="0.25">
      <c r="A326" s="76"/>
      <c r="B326" s="76"/>
      <c r="C326" s="76"/>
      <c r="D326" s="76"/>
      <c r="E326" s="76"/>
      <c r="F326" s="118"/>
    </row>
    <row r="327" spans="1:6" x14ac:dyDescent="0.25">
      <c r="A327" s="76"/>
      <c r="B327" s="76"/>
      <c r="C327" s="76"/>
      <c r="D327" s="76"/>
      <c r="E327" s="76"/>
      <c r="F327" s="118"/>
    </row>
    <row r="328" spans="1:6" x14ac:dyDescent="0.25">
      <c r="A328" s="76"/>
      <c r="B328" s="76"/>
      <c r="C328" s="76"/>
      <c r="D328" s="76"/>
      <c r="E328" s="76"/>
      <c r="F328" s="118"/>
    </row>
    <row r="329" spans="1:6" x14ac:dyDescent="0.25">
      <c r="A329" s="76"/>
      <c r="B329" s="76"/>
      <c r="C329" s="76"/>
      <c r="D329" s="76"/>
      <c r="E329" s="76"/>
      <c r="F329" s="118"/>
    </row>
    <row r="330" spans="1:6" x14ac:dyDescent="0.25">
      <c r="A330" s="76"/>
      <c r="B330" s="76"/>
      <c r="C330" s="76"/>
      <c r="D330" s="76"/>
      <c r="E330" s="76"/>
      <c r="F330" s="118"/>
    </row>
    <row r="331" spans="1:6" x14ac:dyDescent="0.25">
      <c r="A331" s="76"/>
      <c r="B331" s="76"/>
      <c r="C331" s="76"/>
      <c r="D331" s="76"/>
      <c r="E331" s="76"/>
      <c r="F331" s="118"/>
    </row>
    <row r="332" spans="1:6" x14ac:dyDescent="0.25">
      <c r="A332" s="76"/>
      <c r="B332" s="76"/>
      <c r="C332" s="76"/>
      <c r="D332" s="76"/>
      <c r="E332" s="76"/>
      <c r="F332" s="118"/>
    </row>
    <row r="333" spans="1:6" x14ac:dyDescent="0.25">
      <c r="A333" s="76"/>
      <c r="B333" s="76"/>
      <c r="C333" s="76"/>
      <c r="D333" s="76"/>
      <c r="E333" s="76"/>
      <c r="F333" s="118"/>
    </row>
    <row r="334" spans="1:6" x14ac:dyDescent="0.25">
      <c r="A334" s="76"/>
      <c r="B334" s="76"/>
      <c r="C334" s="76"/>
      <c r="D334" s="76"/>
      <c r="E334" s="76"/>
      <c r="F334" s="118"/>
    </row>
    <row r="335" spans="1:6" x14ac:dyDescent="0.25">
      <c r="A335" s="76"/>
      <c r="B335" s="76"/>
      <c r="C335" s="76"/>
      <c r="D335" s="76"/>
      <c r="E335" s="76"/>
      <c r="F335" s="118"/>
    </row>
    <row r="336" spans="1:6" x14ac:dyDescent="0.25">
      <c r="A336" s="76"/>
      <c r="B336" s="76"/>
      <c r="C336" s="76"/>
      <c r="D336" s="76"/>
      <c r="E336" s="76"/>
      <c r="F336" s="118"/>
    </row>
    <row r="337" spans="1:6" x14ac:dyDescent="0.25">
      <c r="A337" s="76"/>
      <c r="B337" s="76"/>
      <c r="C337" s="76"/>
      <c r="D337" s="76"/>
      <c r="E337" s="76"/>
      <c r="F337" s="118"/>
    </row>
    <row r="338" spans="1:6" x14ac:dyDescent="0.25">
      <c r="A338" s="76"/>
      <c r="B338" s="76"/>
      <c r="C338" s="76"/>
      <c r="D338" s="76"/>
      <c r="E338" s="76"/>
      <c r="F338" s="118"/>
    </row>
    <row r="339" spans="1:6" x14ac:dyDescent="0.25">
      <c r="A339" s="76"/>
      <c r="B339" s="76"/>
      <c r="C339" s="76"/>
      <c r="D339" s="76"/>
      <c r="E339" s="76"/>
      <c r="F339" s="118"/>
    </row>
    <row r="340" spans="1:6" x14ac:dyDescent="0.25">
      <c r="A340" s="76"/>
      <c r="B340" s="76"/>
      <c r="C340" s="76"/>
      <c r="D340" s="76"/>
      <c r="E340" s="76"/>
      <c r="F340" s="118"/>
    </row>
    <row r="341" spans="1:6" x14ac:dyDescent="0.25">
      <c r="A341" s="76"/>
      <c r="B341" s="76"/>
      <c r="C341" s="76"/>
      <c r="D341" s="76"/>
      <c r="E341" s="76"/>
      <c r="F341" s="118"/>
    </row>
    <row r="342" spans="1:6" x14ac:dyDescent="0.25">
      <c r="A342" s="76"/>
      <c r="B342" s="76"/>
      <c r="C342" s="76"/>
      <c r="D342" s="76"/>
      <c r="E342" s="76"/>
      <c r="F342" s="118"/>
    </row>
    <row r="343" spans="1:6" x14ac:dyDescent="0.25">
      <c r="A343" s="76"/>
      <c r="B343" s="76"/>
      <c r="C343" s="76"/>
      <c r="D343" s="76"/>
      <c r="E343" s="76"/>
      <c r="F343" s="118"/>
    </row>
    <row r="344" spans="1:6" x14ac:dyDescent="0.25">
      <c r="A344" s="76"/>
      <c r="B344" s="76"/>
      <c r="C344" s="76"/>
      <c r="D344" s="76"/>
      <c r="E344" s="76"/>
      <c r="F344" s="118"/>
    </row>
    <row r="345" spans="1:6" x14ac:dyDescent="0.25">
      <c r="A345" s="76"/>
      <c r="B345" s="76"/>
      <c r="C345" s="76"/>
      <c r="D345" s="76"/>
      <c r="E345" s="76"/>
      <c r="F345" s="118"/>
    </row>
    <row r="346" spans="1:6" x14ac:dyDescent="0.25">
      <c r="A346" s="76"/>
      <c r="B346" s="76"/>
      <c r="C346" s="76"/>
      <c r="D346" s="76"/>
      <c r="E346" s="76"/>
      <c r="F346" s="118"/>
    </row>
    <row r="347" spans="1:6" x14ac:dyDescent="0.25">
      <c r="A347" s="76"/>
      <c r="B347" s="76"/>
      <c r="C347" s="76"/>
      <c r="D347" s="76"/>
      <c r="E347" s="76"/>
      <c r="F347" s="118"/>
    </row>
    <row r="348" spans="1:6" x14ac:dyDescent="0.25">
      <c r="A348" s="76"/>
      <c r="B348" s="76"/>
      <c r="C348" s="76"/>
      <c r="D348" s="76"/>
      <c r="E348" s="76"/>
      <c r="F348" s="118"/>
    </row>
    <row r="349" spans="1:6" x14ac:dyDescent="0.25">
      <c r="A349" s="76"/>
      <c r="B349" s="76"/>
      <c r="C349" s="76"/>
      <c r="D349" s="76"/>
      <c r="E349" s="76"/>
      <c r="F349" s="118"/>
    </row>
    <row r="350" spans="1:6" x14ac:dyDescent="0.25">
      <c r="A350" s="76"/>
      <c r="B350" s="76"/>
      <c r="C350" s="76"/>
      <c r="D350" s="76"/>
      <c r="E350" s="76"/>
      <c r="F350" s="118"/>
    </row>
    <row r="351" spans="1:6" x14ac:dyDescent="0.25">
      <c r="A351" s="76"/>
      <c r="B351" s="76"/>
      <c r="C351" s="76"/>
      <c r="D351" s="76"/>
      <c r="E351" s="76"/>
      <c r="F351" s="118"/>
    </row>
    <row r="352" spans="1:6" x14ac:dyDescent="0.25">
      <c r="A352" s="76"/>
      <c r="B352" s="76"/>
      <c r="C352" s="76"/>
      <c r="D352" s="76"/>
      <c r="E352" s="76"/>
      <c r="F352" s="118"/>
    </row>
    <row r="353" spans="1:6" x14ac:dyDescent="0.25">
      <c r="A353" s="76"/>
      <c r="B353" s="76"/>
      <c r="C353" s="76"/>
      <c r="D353" s="76"/>
      <c r="E353" s="76"/>
      <c r="F353" s="118"/>
    </row>
    <row r="354" spans="1:6" x14ac:dyDescent="0.25">
      <c r="A354" s="76"/>
      <c r="B354" s="76"/>
      <c r="C354" s="76"/>
      <c r="D354" s="76"/>
      <c r="E354" s="76"/>
      <c r="F354" s="118"/>
    </row>
    <row r="355" spans="1:6" x14ac:dyDescent="0.25">
      <c r="A355" s="76"/>
      <c r="B355" s="76"/>
      <c r="C355" s="76"/>
      <c r="D355" s="76"/>
      <c r="E355" s="76"/>
      <c r="F355" s="118"/>
    </row>
    <row r="356" spans="1:6" x14ac:dyDescent="0.25">
      <c r="A356" s="76"/>
      <c r="B356" s="76"/>
      <c r="C356" s="76"/>
      <c r="D356" s="76"/>
      <c r="E356" s="76"/>
      <c r="F356" s="118"/>
    </row>
    <row r="357" spans="1:6" x14ac:dyDescent="0.25">
      <c r="A357" s="76"/>
      <c r="B357" s="76"/>
      <c r="C357" s="76"/>
      <c r="D357" s="76"/>
      <c r="E357" s="76"/>
      <c r="F357" s="118"/>
    </row>
    <row r="358" spans="1:6" x14ac:dyDescent="0.25">
      <c r="A358" s="76"/>
      <c r="B358" s="76"/>
      <c r="C358" s="76"/>
      <c r="D358" s="76"/>
      <c r="E358" s="76"/>
      <c r="F358" s="118"/>
    </row>
    <row r="359" spans="1:6" x14ac:dyDescent="0.25">
      <c r="A359" s="76"/>
      <c r="B359" s="76"/>
      <c r="C359" s="76"/>
      <c r="D359" s="76"/>
      <c r="E359" s="76"/>
      <c r="F359" s="118"/>
    </row>
    <row r="360" spans="1:6" x14ac:dyDescent="0.25">
      <c r="A360" s="76"/>
      <c r="B360" s="76"/>
      <c r="C360" s="76"/>
      <c r="D360" s="76"/>
      <c r="E360" s="76"/>
      <c r="F360" s="118"/>
    </row>
    <row r="361" spans="1:6" x14ac:dyDescent="0.25">
      <c r="A361" s="76"/>
      <c r="B361" s="76"/>
      <c r="C361" s="76"/>
      <c r="D361" s="76"/>
      <c r="E361" s="76"/>
      <c r="F361" s="118"/>
    </row>
    <row r="362" spans="1:6" x14ac:dyDescent="0.25">
      <c r="A362" s="76"/>
      <c r="B362" s="76"/>
      <c r="C362" s="76"/>
      <c r="D362" s="76"/>
      <c r="E362" s="76"/>
      <c r="F362" s="118"/>
    </row>
    <row r="363" spans="1:6" x14ac:dyDescent="0.25">
      <c r="A363" s="76"/>
      <c r="B363" s="76"/>
      <c r="C363" s="76"/>
      <c r="D363" s="76"/>
      <c r="E363" s="76"/>
      <c r="F363" s="118"/>
    </row>
    <row r="364" spans="1:6" x14ac:dyDescent="0.25">
      <c r="A364" s="76"/>
      <c r="B364" s="76"/>
      <c r="C364" s="76"/>
      <c r="D364" s="76"/>
      <c r="E364" s="76"/>
      <c r="F364" s="118"/>
    </row>
    <row r="365" spans="1:6" x14ac:dyDescent="0.25">
      <c r="A365" s="76"/>
      <c r="B365" s="76"/>
      <c r="C365" s="76"/>
      <c r="D365" s="76"/>
      <c r="E365" s="76"/>
      <c r="F365" s="118"/>
    </row>
    <row r="366" spans="1:6" x14ac:dyDescent="0.25">
      <c r="A366" s="76"/>
      <c r="B366" s="76"/>
      <c r="C366" s="76"/>
      <c r="D366" s="76"/>
      <c r="E366" s="76"/>
      <c r="F366" s="118"/>
    </row>
    <row r="367" spans="1:6" x14ac:dyDescent="0.25">
      <c r="A367" s="76"/>
      <c r="B367" s="76"/>
      <c r="C367" s="76"/>
      <c r="D367" s="76"/>
      <c r="E367" s="76"/>
      <c r="F367" s="118"/>
    </row>
    <row r="368" spans="1:6" x14ac:dyDescent="0.25">
      <c r="A368" s="76"/>
      <c r="B368" s="76"/>
      <c r="C368" s="76"/>
      <c r="D368" s="76"/>
      <c r="E368" s="76"/>
      <c r="F368" s="118"/>
    </row>
    <row r="369" spans="1:6" x14ac:dyDescent="0.25">
      <c r="A369" s="76"/>
      <c r="B369" s="76"/>
      <c r="C369" s="76"/>
      <c r="D369" s="76"/>
      <c r="E369" s="76"/>
      <c r="F369" s="118"/>
    </row>
    <row r="370" spans="1:6" x14ac:dyDescent="0.25">
      <c r="A370" s="76"/>
      <c r="B370" s="76"/>
      <c r="C370" s="76"/>
      <c r="D370" s="76"/>
      <c r="E370" s="76"/>
      <c r="F370" s="118"/>
    </row>
    <row r="371" spans="1:6" x14ac:dyDescent="0.25">
      <c r="A371" s="76"/>
      <c r="B371" s="76"/>
      <c r="C371" s="76"/>
      <c r="D371" s="76"/>
      <c r="E371" s="76"/>
      <c r="F371" s="118"/>
    </row>
    <row r="372" spans="1:6" x14ac:dyDescent="0.25">
      <c r="A372" s="76"/>
      <c r="B372" s="76"/>
      <c r="C372" s="76"/>
      <c r="D372" s="76"/>
      <c r="E372" s="76"/>
      <c r="F372" s="118"/>
    </row>
    <row r="373" spans="1:6" x14ac:dyDescent="0.25">
      <c r="A373" s="76"/>
      <c r="B373" s="76"/>
      <c r="C373" s="76"/>
      <c r="D373" s="76"/>
      <c r="E373" s="76"/>
      <c r="F373" s="118"/>
    </row>
    <row r="374" spans="1:6" x14ac:dyDescent="0.25">
      <c r="A374" s="76"/>
      <c r="B374" s="76"/>
      <c r="C374" s="76"/>
      <c r="D374" s="76"/>
      <c r="E374" s="76"/>
      <c r="F374" s="118"/>
    </row>
    <row r="375" spans="1:6" x14ac:dyDescent="0.25">
      <c r="A375" s="76"/>
      <c r="B375" s="76"/>
      <c r="C375" s="76"/>
      <c r="D375" s="76"/>
      <c r="E375" s="76"/>
      <c r="F375" s="118"/>
    </row>
    <row r="376" spans="1:6" x14ac:dyDescent="0.25">
      <c r="A376" s="76"/>
      <c r="B376" s="76"/>
      <c r="C376" s="76"/>
      <c r="D376" s="76"/>
      <c r="E376" s="76"/>
      <c r="F376" s="118"/>
    </row>
    <row r="377" spans="1:6" x14ac:dyDescent="0.25">
      <c r="A377" s="76"/>
      <c r="B377" s="76"/>
      <c r="C377" s="76"/>
      <c r="D377" s="76"/>
      <c r="E377" s="76"/>
      <c r="F377" s="118"/>
    </row>
    <row r="378" spans="1:6" x14ac:dyDescent="0.25">
      <c r="A378" s="76"/>
      <c r="B378" s="76"/>
      <c r="C378" s="76"/>
      <c r="D378" s="76"/>
      <c r="E378" s="76"/>
      <c r="F378" s="118"/>
    </row>
    <row r="379" spans="1:6" x14ac:dyDescent="0.25">
      <c r="A379" s="76"/>
      <c r="B379" s="76"/>
      <c r="C379" s="76"/>
      <c r="D379" s="76"/>
      <c r="E379" s="76"/>
      <c r="F379" s="118"/>
    </row>
    <row r="380" spans="1:6" x14ac:dyDescent="0.25">
      <c r="A380" s="76"/>
      <c r="B380" s="76"/>
      <c r="C380" s="76"/>
      <c r="D380" s="76"/>
      <c r="E380" s="76"/>
      <c r="F380" s="118"/>
    </row>
    <row r="381" spans="1:6" x14ac:dyDescent="0.25">
      <c r="A381" s="76"/>
      <c r="B381" s="76"/>
      <c r="C381" s="76"/>
      <c r="D381" s="76"/>
      <c r="E381" s="76"/>
      <c r="F381" s="118"/>
    </row>
    <row r="382" spans="1:6" x14ac:dyDescent="0.25">
      <c r="A382" s="76"/>
      <c r="B382" s="76"/>
      <c r="C382" s="76"/>
      <c r="D382" s="76"/>
      <c r="E382" s="76"/>
      <c r="F382" s="118"/>
    </row>
    <row r="383" spans="1:6" x14ac:dyDescent="0.25">
      <c r="A383" s="76"/>
      <c r="B383" s="76"/>
      <c r="C383" s="76"/>
      <c r="D383" s="76"/>
      <c r="E383" s="76"/>
      <c r="F383" s="118"/>
    </row>
    <row r="384" spans="1:6" x14ac:dyDescent="0.25">
      <c r="A384" s="76"/>
      <c r="B384" s="76"/>
      <c r="C384" s="76"/>
      <c r="D384" s="76"/>
      <c r="E384" s="76"/>
      <c r="F384" s="118"/>
    </row>
    <row r="385" spans="1:6" x14ac:dyDescent="0.25">
      <c r="A385" s="76"/>
      <c r="B385" s="76"/>
      <c r="C385" s="76"/>
      <c r="D385" s="76"/>
      <c r="E385" s="76"/>
      <c r="F385" s="118"/>
    </row>
    <row r="386" spans="1:6" x14ac:dyDescent="0.25">
      <c r="A386" s="76"/>
      <c r="B386" s="76"/>
      <c r="C386" s="76"/>
      <c r="D386" s="76"/>
      <c r="E386" s="76"/>
      <c r="F386" s="118"/>
    </row>
    <row r="387" spans="1:6" x14ac:dyDescent="0.25">
      <c r="A387" s="76"/>
      <c r="B387" s="76"/>
      <c r="C387" s="76"/>
      <c r="D387" s="76"/>
      <c r="E387" s="76"/>
      <c r="F387" s="118"/>
    </row>
    <row r="388" spans="1:6" x14ac:dyDescent="0.25">
      <c r="A388" s="76"/>
      <c r="B388" s="76"/>
      <c r="C388" s="76"/>
      <c r="D388" s="76"/>
      <c r="E388" s="76"/>
      <c r="F388" s="118"/>
    </row>
    <row r="389" spans="1:6" x14ac:dyDescent="0.25">
      <c r="A389" s="76"/>
      <c r="B389" s="76"/>
      <c r="C389" s="76"/>
      <c r="D389" s="76"/>
      <c r="E389" s="76"/>
      <c r="F389" s="118"/>
    </row>
    <row r="390" spans="1:6" x14ac:dyDescent="0.25">
      <c r="A390" s="76"/>
      <c r="B390" s="76"/>
      <c r="C390" s="76"/>
      <c r="D390" s="76"/>
      <c r="E390" s="76"/>
      <c r="F390" s="118"/>
    </row>
    <row r="391" spans="1:6" x14ac:dyDescent="0.25">
      <c r="A391" s="76"/>
      <c r="B391" s="76"/>
      <c r="C391" s="76"/>
      <c r="D391" s="76"/>
      <c r="E391" s="76"/>
      <c r="F391" s="118"/>
    </row>
    <row r="392" spans="1:6" x14ac:dyDescent="0.25">
      <c r="A392" s="76"/>
      <c r="B392" s="76"/>
      <c r="C392" s="76"/>
      <c r="D392" s="76"/>
      <c r="E392" s="76"/>
      <c r="F392" s="118"/>
    </row>
    <row r="393" spans="1:6" x14ac:dyDescent="0.25">
      <c r="A393" s="76"/>
      <c r="B393" s="76"/>
      <c r="C393" s="76"/>
      <c r="D393" s="76"/>
      <c r="E393" s="76"/>
      <c r="F393" s="118"/>
    </row>
    <row r="394" spans="1:6" x14ac:dyDescent="0.25">
      <c r="A394" s="76"/>
      <c r="B394" s="76"/>
      <c r="C394" s="76"/>
      <c r="D394" s="76"/>
      <c r="E394" s="76"/>
      <c r="F394" s="118"/>
    </row>
    <row r="395" spans="1:6" x14ac:dyDescent="0.25">
      <c r="A395" s="76"/>
      <c r="B395" s="76"/>
      <c r="C395" s="76"/>
      <c r="D395" s="76"/>
      <c r="E395" s="76"/>
      <c r="F395" s="118"/>
    </row>
    <row r="396" spans="1:6" x14ac:dyDescent="0.25">
      <c r="A396" s="76"/>
      <c r="B396" s="76"/>
      <c r="C396" s="76"/>
      <c r="D396" s="76"/>
      <c r="E396" s="76"/>
      <c r="F396" s="118"/>
    </row>
    <row r="397" spans="1:6" x14ac:dyDescent="0.25">
      <c r="A397" s="76"/>
      <c r="B397" s="76"/>
      <c r="C397" s="76"/>
      <c r="D397" s="76"/>
      <c r="E397" s="76"/>
      <c r="F397" s="118"/>
    </row>
    <row r="398" spans="1:6" x14ac:dyDescent="0.25">
      <c r="A398" s="76"/>
      <c r="B398" s="76"/>
      <c r="C398" s="76"/>
      <c r="D398" s="76"/>
      <c r="E398" s="76"/>
      <c r="F398" s="118"/>
    </row>
    <row r="399" spans="1:6" x14ac:dyDescent="0.25">
      <c r="A399" s="76"/>
      <c r="B399" s="76"/>
      <c r="C399" s="76"/>
      <c r="D399" s="76"/>
      <c r="E399" s="76"/>
      <c r="F399" s="118"/>
    </row>
    <row r="400" spans="1:6" x14ac:dyDescent="0.25">
      <c r="A400" s="76"/>
      <c r="B400" s="76"/>
      <c r="C400" s="76"/>
      <c r="D400" s="76"/>
      <c r="E400" s="76"/>
      <c r="F400" s="118"/>
    </row>
    <row r="401" spans="1:6" x14ac:dyDescent="0.25">
      <c r="A401" s="76"/>
      <c r="B401" s="76"/>
      <c r="C401" s="76"/>
      <c r="D401" s="76"/>
      <c r="E401" s="76"/>
      <c r="F401" s="118"/>
    </row>
    <row r="402" spans="1:6" x14ac:dyDescent="0.25">
      <c r="A402" s="76"/>
      <c r="B402" s="76"/>
      <c r="C402" s="76"/>
      <c r="D402" s="76"/>
      <c r="E402" s="76"/>
      <c r="F402" s="118"/>
    </row>
    <row r="403" spans="1:6" x14ac:dyDescent="0.25">
      <c r="A403" s="76"/>
      <c r="B403" s="76"/>
      <c r="C403" s="76"/>
      <c r="D403" s="76"/>
      <c r="E403" s="76"/>
      <c r="F403" s="118"/>
    </row>
    <row r="404" spans="1:6" x14ac:dyDescent="0.25">
      <c r="A404" s="76"/>
      <c r="B404" s="76"/>
      <c r="C404" s="76"/>
      <c r="D404" s="76"/>
      <c r="E404" s="76"/>
      <c r="F404" s="118"/>
    </row>
    <row r="405" spans="1:6" x14ac:dyDescent="0.25">
      <c r="A405" s="76"/>
      <c r="B405" s="76"/>
      <c r="C405" s="76"/>
      <c r="D405" s="76"/>
      <c r="E405" s="76"/>
      <c r="F405" s="118"/>
    </row>
    <row r="406" spans="1:6" x14ac:dyDescent="0.25">
      <c r="A406" s="76"/>
      <c r="B406" s="76"/>
      <c r="C406" s="76"/>
      <c r="D406" s="76"/>
      <c r="E406" s="76"/>
      <c r="F406" s="118"/>
    </row>
    <row r="407" spans="1:6" x14ac:dyDescent="0.25">
      <c r="A407" s="76"/>
      <c r="B407" s="76"/>
      <c r="C407" s="76"/>
      <c r="D407" s="76"/>
      <c r="E407" s="76"/>
      <c r="F407" s="118"/>
    </row>
    <row r="408" spans="1:6" x14ac:dyDescent="0.25">
      <c r="A408" s="76"/>
      <c r="B408" s="76"/>
      <c r="C408" s="76"/>
      <c r="D408" s="76"/>
      <c r="E408" s="76"/>
      <c r="F408" s="118"/>
    </row>
    <row r="409" spans="1:6" x14ac:dyDescent="0.25">
      <c r="A409" s="76"/>
      <c r="B409" s="76"/>
      <c r="C409" s="76"/>
      <c r="D409" s="76"/>
      <c r="E409" s="76"/>
      <c r="F409" s="118"/>
    </row>
    <row r="410" spans="1:6" x14ac:dyDescent="0.25">
      <c r="A410" s="76"/>
      <c r="B410" s="76"/>
      <c r="C410" s="76"/>
      <c r="D410" s="76"/>
      <c r="E410" s="76"/>
      <c r="F410" s="118"/>
    </row>
    <row r="411" spans="1:6" x14ac:dyDescent="0.25">
      <c r="A411" s="76"/>
      <c r="B411" s="76"/>
      <c r="C411" s="76"/>
      <c r="D411" s="76"/>
      <c r="E411" s="76"/>
      <c r="F411" s="118"/>
    </row>
    <row r="412" spans="1:6" x14ac:dyDescent="0.25">
      <c r="A412" s="76"/>
      <c r="B412" s="76"/>
      <c r="C412" s="76"/>
      <c r="D412" s="76"/>
      <c r="E412" s="76"/>
      <c r="F412" s="118"/>
    </row>
    <row r="413" spans="1:6" x14ac:dyDescent="0.25">
      <c r="A413" s="76"/>
      <c r="B413" s="76"/>
      <c r="C413" s="76"/>
      <c r="D413" s="76"/>
      <c r="E413" s="76"/>
      <c r="F413" s="118"/>
    </row>
    <row r="414" spans="1:6" x14ac:dyDescent="0.25">
      <c r="A414" s="76"/>
      <c r="B414" s="76"/>
      <c r="C414" s="76"/>
      <c r="D414" s="76"/>
      <c r="E414" s="76"/>
      <c r="F414" s="118"/>
    </row>
    <row r="415" spans="1:6" x14ac:dyDescent="0.25">
      <c r="A415" s="76"/>
      <c r="B415" s="76"/>
      <c r="C415" s="76"/>
      <c r="D415" s="76"/>
      <c r="E415" s="76"/>
      <c r="F415" s="118"/>
    </row>
    <row r="416" spans="1:6" x14ac:dyDescent="0.25">
      <c r="A416" s="76"/>
      <c r="B416" s="76"/>
      <c r="C416" s="76"/>
      <c r="D416" s="76"/>
      <c r="E416" s="76"/>
      <c r="F416" s="118"/>
    </row>
    <row r="417" spans="1:6" x14ac:dyDescent="0.25">
      <c r="A417" s="76"/>
      <c r="B417" s="76"/>
      <c r="C417" s="76"/>
      <c r="D417" s="76"/>
      <c r="E417" s="76"/>
      <c r="F417" s="118"/>
    </row>
    <row r="418" spans="1:6" x14ac:dyDescent="0.25">
      <c r="A418" s="76"/>
      <c r="B418" s="76"/>
      <c r="C418" s="76"/>
      <c r="D418" s="76"/>
      <c r="E418" s="76"/>
      <c r="F418" s="118"/>
    </row>
    <row r="419" spans="1:6" x14ac:dyDescent="0.25">
      <c r="A419" s="76"/>
      <c r="B419" s="76"/>
      <c r="C419" s="76"/>
      <c r="D419" s="76"/>
      <c r="E419" s="76"/>
      <c r="F419" s="118"/>
    </row>
    <row r="420" spans="1:6" x14ac:dyDescent="0.25">
      <c r="A420" s="76"/>
      <c r="B420" s="76"/>
      <c r="C420" s="76"/>
      <c r="D420" s="76"/>
      <c r="E420" s="76"/>
      <c r="F420" s="118"/>
    </row>
    <row r="421" spans="1:6" x14ac:dyDescent="0.25">
      <c r="A421" s="76"/>
      <c r="B421" s="76"/>
      <c r="C421" s="76"/>
      <c r="D421" s="76"/>
      <c r="E421" s="76"/>
      <c r="F421" s="118"/>
    </row>
    <row r="422" spans="1:6" x14ac:dyDescent="0.25">
      <c r="A422" s="76"/>
      <c r="B422" s="76"/>
      <c r="C422" s="76"/>
      <c r="D422" s="76"/>
      <c r="E422" s="76"/>
      <c r="F422" s="118"/>
    </row>
    <row r="423" spans="1:6" x14ac:dyDescent="0.25">
      <c r="A423" s="76"/>
      <c r="B423" s="76"/>
      <c r="C423" s="76"/>
      <c r="D423" s="76"/>
      <c r="E423" s="76"/>
      <c r="F423" s="118"/>
    </row>
    <row r="424" spans="1:6" x14ac:dyDescent="0.25">
      <c r="A424" s="76"/>
      <c r="B424" s="76"/>
      <c r="C424" s="76"/>
      <c r="D424" s="76"/>
      <c r="E424" s="76"/>
      <c r="F424" s="118"/>
    </row>
    <row r="425" spans="1:6" x14ac:dyDescent="0.25">
      <c r="A425" s="76"/>
      <c r="B425" s="76"/>
      <c r="C425" s="76"/>
      <c r="D425" s="76"/>
      <c r="E425" s="76"/>
      <c r="F425" s="118"/>
    </row>
    <row r="426" spans="1:6" x14ac:dyDescent="0.25">
      <c r="A426" s="76"/>
      <c r="B426" s="76"/>
      <c r="C426" s="76"/>
      <c r="D426" s="76"/>
      <c r="E426" s="76"/>
      <c r="F426" s="118"/>
    </row>
    <row r="427" spans="1:6" x14ac:dyDescent="0.25">
      <c r="A427" s="76"/>
      <c r="B427" s="76"/>
      <c r="C427" s="76"/>
      <c r="D427" s="76"/>
      <c r="E427" s="76"/>
      <c r="F427" s="118"/>
    </row>
    <row r="428" spans="1:6" x14ac:dyDescent="0.25">
      <c r="A428" s="76"/>
      <c r="B428" s="76"/>
      <c r="C428" s="76"/>
      <c r="D428" s="76"/>
      <c r="E428" s="76"/>
      <c r="F428" s="118"/>
    </row>
    <row r="429" spans="1:6" x14ac:dyDescent="0.25">
      <c r="A429" s="76"/>
      <c r="B429" s="76"/>
      <c r="C429" s="76"/>
      <c r="D429" s="76"/>
      <c r="E429" s="76"/>
      <c r="F429" s="118"/>
    </row>
    <row r="430" spans="1:6" x14ac:dyDescent="0.25">
      <c r="A430" s="76"/>
      <c r="B430" s="76"/>
      <c r="C430" s="76"/>
      <c r="D430" s="76"/>
      <c r="E430" s="76"/>
      <c r="F430" s="118"/>
    </row>
    <row r="431" spans="1:6" x14ac:dyDescent="0.25">
      <c r="A431" s="76"/>
      <c r="B431" s="76"/>
      <c r="C431" s="76"/>
      <c r="D431" s="76"/>
      <c r="E431" s="76"/>
      <c r="F431" s="118"/>
    </row>
    <row r="432" spans="1:6" x14ac:dyDescent="0.25">
      <c r="A432" s="76"/>
      <c r="B432" s="76"/>
      <c r="C432" s="76"/>
      <c r="D432" s="76"/>
      <c r="E432" s="76"/>
      <c r="F432" s="118"/>
    </row>
    <row r="433" spans="1:6" x14ac:dyDescent="0.25">
      <c r="A433" s="76"/>
      <c r="B433" s="76"/>
      <c r="C433" s="76"/>
      <c r="D433" s="76"/>
      <c r="E433" s="76"/>
      <c r="F433" s="118"/>
    </row>
    <row r="434" spans="1:6" x14ac:dyDescent="0.25">
      <c r="A434" s="76"/>
      <c r="B434" s="76"/>
      <c r="C434" s="76"/>
      <c r="D434" s="76"/>
      <c r="E434" s="76"/>
      <c r="F434" s="118"/>
    </row>
    <row r="435" spans="1:6" x14ac:dyDescent="0.25">
      <c r="A435" s="76"/>
      <c r="B435" s="76"/>
      <c r="C435" s="76"/>
      <c r="D435" s="76"/>
      <c r="E435" s="76"/>
      <c r="F435" s="118"/>
    </row>
    <row r="436" spans="1:6" x14ac:dyDescent="0.25">
      <c r="A436" s="76"/>
      <c r="B436" s="76"/>
      <c r="C436" s="76"/>
      <c r="D436" s="76"/>
      <c r="E436" s="76"/>
      <c r="F436" s="118"/>
    </row>
    <row r="437" spans="1:6" x14ac:dyDescent="0.25">
      <c r="A437" s="76"/>
      <c r="B437" s="76"/>
      <c r="C437" s="76"/>
      <c r="D437" s="76"/>
      <c r="E437" s="76"/>
      <c r="F437" s="118"/>
    </row>
    <row r="438" spans="1:6" x14ac:dyDescent="0.25">
      <c r="A438" s="76"/>
      <c r="B438" s="76"/>
      <c r="C438" s="76"/>
      <c r="D438" s="76"/>
      <c r="E438" s="76"/>
      <c r="F438" s="118"/>
    </row>
    <row r="439" spans="1:6" x14ac:dyDescent="0.25">
      <c r="A439" s="76"/>
      <c r="B439" s="76"/>
      <c r="C439" s="76"/>
      <c r="D439" s="76"/>
      <c r="E439" s="76"/>
      <c r="F439" s="118"/>
    </row>
    <row r="440" spans="1:6" x14ac:dyDescent="0.25">
      <c r="A440" s="76"/>
      <c r="B440" s="76"/>
      <c r="C440" s="76"/>
      <c r="D440" s="76"/>
      <c r="E440" s="76"/>
      <c r="F440" s="118"/>
    </row>
    <row r="441" spans="1:6" x14ac:dyDescent="0.25">
      <c r="A441" s="76"/>
      <c r="B441" s="76"/>
      <c r="C441" s="76"/>
      <c r="D441" s="76"/>
      <c r="E441" s="76"/>
      <c r="F441" s="118"/>
    </row>
    <row r="442" spans="1:6" x14ac:dyDescent="0.25">
      <c r="A442" s="76"/>
      <c r="B442" s="76"/>
      <c r="C442" s="76"/>
      <c r="D442" s="76"/>
      <c r="E442" s="76"/>
      <c r="F442" s="118"/>
    </row>
    <row r="443" spans="1:6" x14ac:dyDescent="0.25">
      <c r="A443" s="76"/>
      <c r="B443" s="76"/>
      <c r="C443" s="76"/>
      <c r="D443" s="76"/>
      <c r="E443" s="76"/>
      <c r="F443" s="118"/>
    </row>
    <row r="444" spans="1:6" x14ac:dyDescent="0.25">
      <c r="A444" s="76"/>
      <c r="B444" s="76"/>
      <c r="C444" s="76"/>
      <c r="D444" s="76"/>
      <c r="E444" s="76"/>
      <c r="F444" s="118"/>
    </row>
    <row r="445" spans="1:6" x14ac:dyDescent="0.25">
      <c r="A445" s="76"/>
      <c r="B445" s="76"/>
      <c r="C445" s="76"/>
      <c r="D445" s="76"/>
      <c r="E445" s="76"/>
      <c r="F445" s="118"/>
    </row>
    <row r="446" spans="1:6" x14ac:dyDescent="0.25">
      <c r="A446" s="76"/>
      <c r="B446" s="76"/>
      <c r="C446" s="76"/>
      <c r="D446" s="76"/>
      <c r="E446" s="76"/>
      <c r="F446" s="118"/>
    </row>
    <row r="447" spans="1:6" x14ac:dyDescent="0.25">
      <c r="A447" s="76"/>
      <c r="B447" s="76"/>
      <c r="C447" s="76"/>
      <c r="D447" s="76"/>
      <c r="E447" s="76"/>
      <c r="F447" s="118"/>
    </row>
    <row r="448" spans="1:6" x14ac:dyDescent="0.25">
      <c r="A448" s="76"/>
      <c r="B448" s="76"/>
      <c r="C448" s="76"/>
      <c r="D448" s="76"/>
      <c r="E448" s="76"/>
      <c r="F448" s="118"/>
    </row>
    <row r="449" spans="1:6" x14ac:dyDescent="0.25">
      <c r="A449" s="76"/>
      <c r="B449" s="76"/>
      <c r="C449" s="76"/>
      <c r="D449" s="76"/>
      <c r="E449" s="76"/>
      <c r="F449" s="118"/>
    </row>
    <row r="450" spans="1:6" x14ac:dyDescent="0.25">
      <c r="A450" s="76"/>
      <c r="B450" s="76"/>
      <c r="C450" s="76"/>
      <c r="D450" s="76"/>
      <c r="E450" s="76"/>
      <c r="F450" s="118"/>
    </row>
    <row r="451" spans="1:6" x14ac:dyDescent="0.25">
      <c r="A451" s="76"/>
      <c r="B451" s="76"/>
      <c r="C451" s="76"/>
      <c r="D451" s="76"/>
      <c r="E451" s="76"/>
      <c r="F451" s="118"/>
    </row>
    <row r="452" spans="1:6" x14ac:dyDescent="0.25">
      <c r="A452" s="76"/>
      <c r="B452" s="76"/>
      <c r="C452" s="76"/>
      <c r="D452" s="76"/>
      <c r="E452" s="76"/>
      <c r="F452" s="118"/>
    </row>
    <row r="453" spans="1:6" x14ac:dyDescent="0.25">
      <c r="A453" s="76"/>
      <c r="B453" s="76"/>
      <c r="C453" s="76"/>
      <c r="D453" s="76"/>
      <c r="E453" s="76"/>
      <c r="F453" s="118"/>
    </row>
    <row r="454" spans="1:6" x14ac:dyDescent="0.25">
      <c r="A454" s="76"/>
      <c r="B454" s="76"/>
      <c r="C454" s="76"/>
      <c r="D454" s="76"/>
      <c r="E454" s="76"/>
      <c r="F454" s="118"/>
    </row>
    <row r="455" spans="1:6" x14ac:dyDescent="0.25">
      <c r="A455" s="76"/>
      <c r="B455" s="76"/>
      <c r="C455" s="76"/>
      <c r="D455" s="76"/>
      <c r="E455" s="76"/>
      <c r="F455" s="118"/>
    </row>
    <row r="456" spans="1:6" x14ac:dyDescent="0.25">
      <c r="A456" s="76"/>
      <c r="B456" s="76"/>
      <c r="C456" s="76"/>
      <c r="D456" s="76"/>
      <c r="E456" s="76"/>
      <c r="F456" s="118"/>
    </row>
    <row r="457" spans="1:6" x14ac:dyDescent="0.25">
      <c r="A457" s="76"/>
      <c r="B457" s="76"/>
      <c r="C457" s="76"/>
      <c r="D457" s="76"/>
      <c r="E457" s="76"/>
      <c r="F457" s="118"/>
    </row>
    <row r="458" spans="1:6" x14ac:dyDescent="0.25">
      <c r="A458" s="76"/>
      <c r="B458" s="76"/>
      <c r="C458" s="76"/>
      <c r="D458" s="76"/>
      <c r="E458" s="76"/>
      <c r="F458" s="118"/>
    </row>
    <row r="459" spans="1:6" x14ac:dyDescent="0.25">
      <c r="A459" s="76"/>
      <c r="B459" s="76"/>
      <c r="C459" s="76"/>
      <c r="D459" s="76"/>
      <c r="E459" s="76"/>
      <c r="F459" s="118"/>
    </row>
    <row r="460" spans="1:6" x14ac:dyDescent="0.25">
      <c r="A460" s="76"/>
      <c r="B460" s="76"/>
      <c r="C460" s="76"/>
      <c r="D460" s="76"/>
      <c r="E460" s="76"/>
      <c r="F460" s="118"/>
    </row>
    <row r="461" spans="1:6" x14ac:dyDescent="0.25">
      <c r="A461" s="76"/>
      <c r="B461" s="76"/>
      <c r="C461" s="76"/>
      <c r="D461" s="76"/>
      <c r="E461" s="76"/>
      <c r="F461" s="118"/>
    </row>
    <row r="462" spans="1:6" x14ac:dyDescent="0.25">
      <c r="A462" s="76"/>
      <c r="B462" s="76"/>
      <c r="C462" s="76"/>
      <c r="D462" s="76"/>
      <c r="E462" s="76"/>
      <c r="F462" s="118"/>
    </row>
    <row r="463" spans="1:6" x14ac:dyDescent="0.25">
      <c r="A463" s="76"/>
      <c r="B463" s="76"/>
      <c r="C463" s="76"/>
      <c r="D463" s="76"/>
      <c r="E463" s="76"/>
      <c r="F463" s="118"/>
    </row>
    <row r="464" spans="1:6" x14ac:dyDescent="0.25">
      <c r="A464" s="76"/>
      <c r="B464" s="76"/>
      <c r="C464" s="76"/>
      <c r="D464" s="76"/>
      <c r="E464" s="76"/>
      <c r="F464" s="118"/>
    </row>
    <row r="465" spans="1:6" x14ac:dyDescent="0.25">
      <c r="A465" s="76"/>
      <c r="B465" s="76"/>
      <c r="C465" s="76"/>
      <c r="D465" s="76"/>
      <c r="E465" s="76"/>
      <c r="F465" s="118"/>
    </row>
    <row r="466" spans="1:6" x14ac:dyDescent="0.25">
      <c r="A466" s="76"/>
      <c r="B466" s="76"/>
      <c r="C466" s="76"/>
      <c r="D466" s="76"/>
      <c r="E466" s="76"/>
      <c r="F466" s="118"/>
    </row>
    <row r="467" spans="1:6" x14ac:dyDescent="0.25">
      <c r="A467" s="76"/>
      <c r="B467" s="76"/>
      <c r="C467" s="76"/>
      <c r="D467" s="76"/>
      <c r="E467" s="76"/>
      <c r="F467" s="118"/>
    </row>
    <row r="468" spans="1:6" x14ac:dyDescent="0.25">
      <c r="A468" s="76"/>
      <c r="B468" s="76"/>
      <c r="C468" s="76"/>
      <c r="D468" s="76"/>
      <c r="E468" s="76"/>
      <c r="F468" s="118"/>
    </row>
    <row r="469" spans="1:6" x14ac:dyDescent="0.25">
      <c r="A469" s="76"/>
      <c r="B469" s="76"/>
      <c r="C469" s="76"/>
      <c r="D469" s="76"/>
      <c r="E469" s="76"/>
      <c r="F469" s="118"/>
    </row>
    <row r="470" spans="1:6" x14ac:dyDescent="0.25">
      <c r="A470" s="76"/>
      <c r="B470" s="76"/>
      <c r="C470" s="76"/>
      <c r="D470" s="76"/>
      <c r="E470" s="76"/>
      <c r="F470" s="118"/>
    </row>
    <row r="471" spans="1:6" x14ac:dyDescent="0.25">
      <c r="A471" s="76"/>
      <c r="B471" s="76"/>
      <c r="C471" s="76"/>
      <c r="D471" s="76"/>
      <c r="E471" s="76"/>
      <c r="F471" s="118"/>
    </row>
    <row r="472" spans="1:6" x14ac:dyDescent="0.25">
      <c r="A472" s="76"/>
      <c r="B472" s="76"/>
      <c r="C472" s="76"/>
      <c r="D472" s="76"/>
      <c r="E472" s="76"/>
      <c r="F472" s="118"/>
    </row>
    <row r="473" spans="1:6" x14ac:dyDescent="0.25">
      <c r="A473" s="76"/>
      <c r="B473" s="76"/>
      <c r="C473" s="76"/>
      <c r="D473" s="76"/>
      <c r="E473" s="76"/>
      <c r="F473" s="118"/>
    </row>
    <row r="474" spans="1:6" x14ac:dyDescent="0.25">
      <c r="A474" s="76"/>
      <c r="B474" s="76"/>
      <c r="C474" s="76"/>
      <c r="D474" s="76"/>
      <c r="E474" s="76"/>
      <c r="F474" s="118"/>
    </row>
    <row r="475" spans="1:6" x14ac:dyDescent="0.25">
      <c r="A475" s="76"/>
      <c r="B475" s="76"/>
      <c r="C475" s="76"/>
      <c r="D475" s="76"/>
      <c r="E475" s="76"/>
      <c r="F475" s="118"/>
    </row>
    <row r="476" spans="1:6" x14ac:dyDescent="0.25">
      <c r="A476" s="76"/>
      <c r="B476" s="76"/>
      <c r="C476" s="76"/>
      <c r="D476" s="76"/>
      <c r="E476" s="76"/>
      <c r="F476" s="118"/>
    </row>
    <row r="477" spans="1:6" x14ac:dyDescent="0.25">
      <c r="A477" s="76"/>
      <c r="B477" s="76"/>
      <c r="C477" s="76"/>
      <c r="D477" s="76"/>
      <c r="E477" s="76"/>
      <c r="F477" s="118"/>
    </row>
    <row r="478" spans="1:6" x14ac:dyDescent="0.25">
      <c r="A478" s="76"/>
      <c r="B478" s="76"/>
      <c r="C478" s="76"/>
      <c r="D478" s="76"/>
      <c r="E478" s="76"/>
      <c r="F478" s="118"/>
    </row>
    <row r="479" spans="1:6" x14ac:dyDescent="0.25">
      <c r="A479" s="76"/>
      <c r="B479" s="76"/>
      <c r="C479" s="76"/>
      <c r="D479" s="76"/>
      <c r="E479" s="76"/>
      <c r="F479" s="118"/>
    </row>
    <row r="480" spans="1:6" x14ac:dyDescent="0.25">
      <c r="A480" s="76"/>
      <c r="B480" s="76"/>
      <c r="C480" s="76"/>
      <c r="D480" s="76"/>
      <c r="E480" s="76"/>
      <c r="F480" s="118"/>
    </row>
    <row r="481" spans="1:6" x14ac:dyDescent="0.25">
      <c r="A481" s="76"/>
      <c r="B481" s="76"/>
      <c r="C481" s="76"/>
      <c r="D481" s="76"/>
      <c r="E481" s="76"/>
      <c r="F481" s="118"/>
    </row>
    <row r="482" spans="1:6" x14ac:dyDescent="0.25">
      <c r="A482" s="76"/>
      <c r="B482" s="76"/>
      <c r="C482" s="76"/>
      <c r="D482" s="76"/>
      <c r="E482" s="76"/>
      <c r="F482" s="118"/>
    </row>
    <row r="483" spans="1:6" x14ac:dyDescent="0.25">
      <c r="A483" s="76"/>
      <c r="B483" s="76"/>
      <c r="C483" s="76"/>
      <c r="D483" s="76"/>
      <c r="E483" s="76"/>
      <c r="F483" s="118"/>
    </row>
    <row r="484" spans="1:6" x14ac:dyDescent="0.25">
      <c r="A484" s="76"/>
      <c r="B484" s="76"/>
      <c r="C484" s="76"/>
      <c r="D484" s="76"/>
      <c r="E484" s="76"/>
      <c r="F484" s="118"/>
    </row>
    <row r="485" spans="1:6" x14ac:dyDescent="0.25">
      <c r="A485" s="76"/>
      <c r="B485" s="76"/>
      <c r="C485" s="76"/>
      <c r="D485" s="76"/>
      <c r="E485" s="76"/>
      <c r="F485" s="118"/>
    </row>
    <row r="486" spans="1:6" x14ac:dyDescent="0.25">
      <c r="A486" s="76"/>
      <c r="B486" s="76"/>
      <c r="C486" s="76"/>
      <c r="D486" s="76"/>
      <c r="E486" s="76"/>
      <c r="F486" s="118"/>
    </row>
    <row r="487" spans="1:6" x14ac:dyDescent="0.25">
      <c r="A487" s="76"/>
      <c r="B487" s="76"/>
      <c r="C487" s="76"/>
      <c r="D487" s="76"/>
      <c r="E487" s="76"/>
      <c r="F487" s="118"/>
    </row>
    <row r="488" spans="1:6" x14ac:dyDescent="0.25">
      <c r="A488" s="76"/>
      <c r="B488" s="76"/>
      <c r="C488" s="76"/>
      <c r="D488" s="76"/>
      <c r="E488" s="76"/>
      <c r="F488" s="118"/>
    </row>
    <row r="489" spans="1:6" x14ac:dyDescent="0.25">
      <c r="A489" s="76"/>
      <c r="B489" s="76"/>
      <c r="C489" s="76"/>
      <c r="D489" s="76"/>
      <c r="E489" s="76"/>
      <c r="F489" s="118"/>
    </row>
    <row r="490" spans="1:6" x14ac:dyDescent="0.25">
      <c r="A490" s="76"/>
      <c r="B490" s="76"/>
      <c r="C490" s="76"/>
      <c r="D490" s="76"/>
      <c r="E490" s="76"/>
      <c r="F490" s="118"/>
    </row>
    <row r="491" spans="1:6" x14ac:dyDescent="0.25">
      <c r="A491" s="76"/>
      <c r="B491" s="76"/>
      <c r="C491" s="76"/>
      <c r="D491" s="76"/>
      <c r="E491" s="76"/>
      <c r="F491" s="118"/>
    </row>
    <row r="492" spans="1:6" x14ac:dyDescent="0.25">
      <c r="A492" s="76"/>
      <c r="B492" s="76"/>
      <c r="C492" s="76"/>
      <c r="D492" s="76"/>
      <c r="E492" s="76"/>
      <c r="F492" s="118"/>
    </row>
    <row r="493" spans="1:6" x14ac:dyDescent="0.25">
      <c r="A493" s="76"/>
      <c r="B493" s="76"/>
      <c r="C493" s="76"/>
      <c r="D493" s="76"/>
      <c r="E493" s="76"/>
      <c r="F493" s="118"/>
    </row>
    <row r="494" spans="1:6" x14ac:dyDescent="0.25">
      <c r="A494" s="76"/>
      <c r="B494" s="76"/>
      <c r="C494" s="76"/>
      <c r="D494" s="76"/>
      <c r="E494" s="76"/>
      <c r="F494" s="118"/>
    </row>
    <row r="495" spans="1:6" x14ac:dyDescent="0.25">
      <c r="A495" s="76"/>
      <c r="B495" s="76"/>
      <c r="C495" s="76"/>
      <c r="D495" s="76"/>
      <c r="E495" s="76"/>
      <c r="F495" s="118"/>
    </row>
    <row r="496" spans="1:6" x14ac:dyDescent="0.25">
      <c r="A496" s="76"/>
      <c r="B496" s="76"/>
      <c r="C496" s="76"/>
      <c r="D496" s="76"/>
      <c r="E496" s="76"/>
      <c r="F496" s="118"/>
    </row>
    <row r="497" spans="1:6" x14ac:dyDescent="0.25">
      <c r="A497" s="76"/>
      <c r="B497" s="76"/>
      <c r="C497" s="76"/>
      <c r="D497" s="76"/>
      <c r="E497" s="76"/>
      <c r="F497" s="118"/>
    </row>
    <row r="498" spans="1:6" x14ac:dyDescent="0.25">
      <c r="A498" s="76"/>
      <c r="B498" s="76"/>
      <c r="C498" s="76"/>
      <c r="D498" s="76"/>
      <c r="E498" s="76"/>
      <c r="F498" s="118"/>
    </row>
    <row r="499" spans="1:6" x14ac:dyDescent="0.25">
      <c r="A499" s="76"/>
      <c r="B499" s="76"/>
      <c r="C499" s="76"/>
      <c r="D499" s="76"/>
      <c r="E499" s="76"/>
      <c r="F499" s="118"/>
    </row>
    <row r="500" spans="1:6" x14ac:dyDescent="0.25">
      <c r="A500" s="76"/>
      <c r="B500" s="76"/>
      <c r="C500" s="76"/>
      <c r="D500" s="76"/>
      <c r="E500" s="76"/>
      <c r="F500" s="118"/>
    </row>
    <row r="501" spans="1:6" x14ac:dyDescent="0.25">
      <c r="A501" s="76"/>
      <c r="B501" s="76"/>
      <c r="C501" s="76"/>
      <c r="D501" s="76"/>
      <c r="E501" s="76"/>
      <c r="F501" s="118"/>
    </row>
    <row r="502" spans="1:6" x14ac:dyDescent="0.25">
      <c r="A502" s="76"/>
      <c r="B502" s="76"/>
      <c r="C502" s="76"/>
      <c r="D502" s="76"/>
      <c r="E502" s="76"/>
      <c r="F502" s="118"/>
    </row>
    <row r="503" spans="1:6" x14ac:dyDescent="0.25">
      <c r="A503" s="76"/>
      <c r="B503" s="76"/>
      <c r="C503" s="76"/>
      <c r="D503" s="76"/>
      <c r="E503" s="76"/>
      <c r="F503" s="118"/>
    </row>
    <row r="504" spans="1:6" x14ac:dyDescent="0.25">
      <c r="A504" s="76"/>
      <c r="B504" s="76"/>
      <c r="C504" s="76"/>
      <c r="D504" s="76"/>
      <c r="E504" s="76"/>
      <c r="F504" s="118"/>
    </row>
    <row r="505" spans="1:6" x14ac:dyDescent="0.25">
      <c r="A505" s="76"/>
      <c r="B505" s="76"/>
      <c r="C505" s="76"/>
      <c r="D505" s="76"/>
      <c r="E505" s="76"/>
      <c r="F505" s="118"/>
    </row>
    <row r="506" spans="1:6" x14ac:dyDescent="0.25">
      <c r="A506" s="76"/>
      <c r="B506" s="76"/>
      <c r="C506" s="76"/>
      <c r="D506" s="76"/>
      <c r="E506" s="76"/>
      <c r="F506" s="118"/>
    </row>
    <row r="507" spans="1:6" x14ac:dyDescent="0.25">
      <c r="A507" s="76"/>
      <c r="B507" s="76"/>
      <c r="C507" s="76"/>
      <c r="D507" s="76"/>
      <c r="E507" s="76"/>
      <c r="F507" s="118"/>
    </row>
    <row r="508" spans="1:6" x14ac:dyDescent="0.25">
      <c r="A508" s="76"/>
      <c r="B508" s="76"/>
      <c r="C508" s="76"/>
      <c r="D508" s="76"/>
      <c r="E508" s="76"/>
      <c r="F508" s="118"/>
    </row>
    <row r="509" spans="1:6" x14ac:dyDescent="0.25">
      <c r="A509" s="76"/>
      <c r="B509" s="76"/>
      <c r="C509" s="76"/>
      <c r="D509" s="76"/>
      <c r="E509" s="76"/>
      <c r="F509" s="118"/>
    </row>
    <row r="510" spans="1:6" x14ac:dyDescent="0.25">
      <c r="A510" s="76"/>
      <c r="B510" s="76"/>
      <c r="C510" s="76"/>
      <c r="D510" s="76"/>
      <c r="E510" s="76"/>
      <c r="F510" s="118"/>
    </row>
    <row r="511" spans="1:6" x14ac:dyDescent="0.25">
      <c r="A511" s="76"/>
      <c r="B511" s="76"/>
      <c r="C511" s="76"/>
      <c r="D511" s="76"/>
      <c r="E511" s="76"/>
      <c r="F511" s="118"/>
    </row>
    <row r="512" spans="1:6" x14ac:dyDescent="0.25">
      <c r="A512" s="76"/>
      <c r="B512" s="76"/>
      <c r="C512" s="76"/>
      <c r="D512" s="76"/>
      <c r="E512" s="76"/>
      <c r="F512" s="118"/>
    </row>
    <row r="513" spans="1:6" x14ac:dyDescent="0.25">
      <c r="A513" s="76"/>
      <c r="B513" s="76"/>
      <c r="C513" s="76"/>
      <c r="D513" s="76"/>
      <c r="E513" s="76"/>
      <c r="F513" s="118"/>
    </row>
    <row r="514" spans="1:6" x14ac:dyDescent="0.25">
      <c r="A514" s="76"/>
      <c r="B514" s="76"/>
      <c r="C514" s="76"/>
      <c r="D514" s="76"/>
      <c r="E514" s="76"/>
      <c r="F514" s="118"/>
    </row>
    <row r="515" spans="1:6" x14ac:dyDescent="0.25">
      <c r="A515" s="76"/>
      <c r="B515" s="76"/>
      <c r="C515" s="76"/>
      <c r="D515" s="76"/>
      <c r="E515" s="76"/>
      <c r="F515" s="118"/>
    </row>
    <row r="516" spans="1:6" x14ac:dyDescent="0.25">
      <c r="A516" s="76"/>
      <c r="B516" s="76"/>
      <c r="C516" s="76"/>
      <c r="D516" s="76"/>
      <c r="E516" s="76"/>
      <c r="F516" s="118"/>
    </row>
    <row r="517" spans="1:6" x14ac:dyDescent="0.25">
      <c r="A517" s="76"/>
      <c r="B517" s="76"/>
      <c r="C517" s="76"/>
      <c r="D517" s="76"/>
      <c r="E517" s="76"/>
      <c r="F517" s="118"/>
    </row>
    <row r="518" spans="1:6" x14ac:dyDescent="0.25">
      <c r="A518" s="76"/>
      <c r="B518" s="76"/>
      <c r="C518" s="76"/>
      <c r="D518" s="76"/>
      <c r="E518" s="76"/>
      <c r="F518" s="118"/>
    </row>
    <row r="519" spans="1:6" x14ac:dyDescent="0.25">
      <c r="A519" s="76"/>
      <c r="B519" s="76"/>
      <c r="C519" s="76"/>
      <c r="D519" s="76"/>
      <c r="E519" s="76"/>
      <c r="F519" s="118"/>
    </row>
    <row r="520" spans="1:6" x14ac:dyDescent="0.25">
      <c r="A520" s="76"/>
      <c r="B520" s="76"/>
      <c r="C520" s="76"/>
      <c r="D520" s="76"/>
      <c r="E520" s="76"/>
      <c r="F520" s="118"/>
    </row>
    <row r="521" spans="1:6" x14ac:dyDescent="0.25">
      <c r="A521" s="76"/>
      <c r="B521" s="76"/>
      <c r="C521" s="76"/>
      <c r="D521" s="76"/>
      <c r="E521" s="76"/>
      <c r="F521" s="118"/>
    </row>
    <row r="522" spans="1:6" x14ac:dyDescent="0.25">
      <c r="A522" s="76"/>
      <c r="B522" s="76"/>
      <c r="C522" s="76"/>
      <c r="D522" s="76"/>
      <c r="E522" s="76"/>
      <c r="F522" s="118"/>
    </row>
    <row r="523" spans="1:6" x14ac:dyDescent="0.25">
      <c r="A523" s="76"/>
      <c r="B523" s="76"/>
      <c r="C523" s="76"/>
      <c r="D523" s="76"/>
      <c r="E523" s="76"/>
      <c r="F523" s="118"/>
    </row>
    <row r="524" spans="1:6" x14ac:dyDescent="0.25">
      <c r="A524" s="76"/>
      <c r="B524" s="76"/>
      <c r="C524" s="76"/>
      <c r="D524" s="76"/>
      <c r="E524" s="76"/>
      <c r="F524" s="118"/>
    </row>
    <row r="525" spans="1:6" x14ac:dyDescent="0.25">
      <c r="A525" s="76"/>
      <c r="B525" s="76"/>
      <c r="C525" s="76"/>
      <c r="D525" s="76"/>
      <c r="E525" s="76"/>
      <c r="F525" s="118"/>
    </row>
    <row r="526" spans="1:6" x14ac:dyDescent="0.25">
      <c r="A526" s="76"/>
      <c r="B526" s="76"/>
      <c r="C526" s="76"/>
      <c r="D526" s="76"/>
      <c r="E526" s="76"/>
      <c r="F526" s="118"/>
    </row>
    <row r="527" spans="1:6" x14ac:dyDescent="0.25">
      <c r="A527" s="76"/>
      <c r="B527" s="76"/>
      <c r="C527" s="76"/>
      <c r="D527" s="76"/>
      <c r="E527" s="76"/>
      <c r="F527" s="118"/>
    </row>
    <row r="528" spans="1:6" x14ac:dyDescent="0.25">
      <c r="A528" s="76"/>
      <c r="B528" s="76"/>
      <c r="C528" s="76"/>
      <c r="D528" s="76"/>
      <c r="E528" s="76"/>
      <c r="F528" s="118"/>
    </row>
    <row r="529" spans="1:6" x14ac:dyDescent="0.25">
      <c r="A529" s="76"/>
      <c r="B529" s="76"/>
      <c r="C529" s="76"/>
      <c r="D529" s="76"/>
      <c r="E529" s="76"/>
      <c r="F529" s="118"/>
    </row>
    <row r="530" spans="1:6" x14ac:dyDescent="0.25">
      <c r="A530" s="76"/>
      <c r="B530" s="76"/>
      <c r="C530" s="76"/>
      <c r="D530" s="76"/>
      <c r="E530" s="76"/>
      <c r="F530" s="118"/>
    </row>
    <row r="531" spans="1:6" x14ac:dyDescent="0.25">
      <c r="A531" s="76"/>
      <c r="B531" s="76"/>
      <c r="C531" s="76"/>
      <c r="D531" s="76"/>
      <c r="E531" s="76"/>
      <c r="F531" s="118"/>
    </row>
    <row r="532" spans="1:6" x14ac:dyDescent="0.25">
      <c r="A532" s="76"/>
      <c r="B532" s="76"/>
      <c r="C532" s="76"/>
      <c r="D532" s="76"/>
      <c r="E532" s="76"/>
      <c r="F532" s="118"/>
    </row>
    <row r="533" spans="1:6" x14ac:dyDescent="0.25">
      <c r="A533" s="76"/>
      <c r="B533" s="76"/>
      <c r="C533" s="76"/>
      <c r="D533" s="76"/>
      <c r="E533" s="76"/>
      <c r="F533" s="118"/>
    </row>
    <row r="534" spans="1:6" x14ac:dyDescent="0.25">
      <c r="A534" s="76"/>
      <c r="B534" s="76"/>
      <c r="C534" s="76"/>
      <c r="D534" s="76"/>
      <c r="E534" s="76"/>
      <c r="F534" s="118"/>
    </row>
    <row r="535" spans="1:6" x14ac:dyDescent="0.25">
      <c r="A535" s="76"/>
      <c r="B535" s="76"/>
      <c r="C535" s="76"/>
      <c r="D535" s="76"/>
      <c r="E535" s="76"/>
      <c r="F535" s="118"/>
    </row>
    <row r="536" spans="1:6" x14ac:dyDescent="0.25">
      <c r="A536" s="76"/>
      <c r="B536" s="76"/>
      <c r="C536" s="76"/>
      <c r="D536" s="76"/>
      <c r="E536" s="76"/>
      <c r="F536" s="118"/>
    </row>
    <row r="537" spans="1:6" x14ac:dyDescent="0.25">
      <c r="A537" s="76"/>
      <c r="B537" s="76"/>
      <c r="C537" s="76"/>
      <c r="D537" s="76"/>
      <c r="E537" s="76"/>
      <c r="F537" s="118"/>
    </row>
    <row r="538" spans="1:6" x14ac:dyDescent="0.25">
      <c r="A538" s="76"/>
      <c r="B538" s="76"/>
      <c r="C538" s="76"/>
      <c r="D538" s="76"/>
      <c r="E538" s="76"/>
      <c r="F538" s="118"/>
    </row>
    <row r="539" spans="1:6" x14ac:dyDescent="0.25">
      <c r="A539" s="76"/>
      <c r="B539" s="76"/>
      <c r="C539" s="76"/>
      <c r="D539" s="76"/>
      <c r="E539" s="76"/>
      <c r="F539" s="118"/>
    </row>
    <row r="540" spans="1:6" x14ac:dyDescent="0.25">
      <c r="A540" s="76"/>
      <c r="B540" s="76"/>
      <c r="C540" s="76"/>
      <c r="D540" s="76"/>
      <c r="E540" s="76"/>
      <c r="F540" s="118"/>
    </row>
    <row r="541" spans="1:6" x14ac:dyDescent="0.25">
      <c r="A541" s="76"/>
      <c r="B541" s="76"/>
      <c r="C541" s="76"/>
      <c r="D541" s="76"/>
      <c r="E541" s="76"/>
      <c r="F541" s="118"/>
    </row>
    <row r="542" spans="1:6" x14ac:dyDescent="0.25">
      <c r="A542" s="76"/>
      <c r="B542" s="76"/>
      <c r="C542" s="76"/>
      <c r="D542" s="76"/>
      <c r="E542" s="76"/>
      <c r="F542" s="118"/>
    </row>
    <row r="543" spans="1:6" x14ac:dyDescent="0.25">
      <c r="A543" s="76"/>
      <c r="B543" s="76"/>
      <c r="C543" s="76"/>
      <c r="D543" s="76"/>
      <c r="E543" s="76"/>
      <c r="F543" s="118"/>
    </row>
    <row r="544" spans="1:6" x14ac:dyDescent="0.25">
      <c r="A544" s="76"/>
      <c r="B544" s="76"/>
      <c r="C544" s="76"/>
      <c r="D544" s="76"/>
      <c r="E544" s="76"/>
      <c r="F544" s="118"/>
    </row>
    <row r="545" spans="1:6" x14ac:dyDescent="0.25">
      <c r="A545" s="76"/>
      <c r="B545" s="76"/>
      <c r="C545" s="76"/>
      <c r="D545" s="76"/>
      <c r="E545" s="76"/>
      <c r="F545" s="118"/>
    </row>
    <row r="546" spans="1:6" x14ac:dyDescent="0.25">
      <c r="A546" s="76"/>
      <c r="B546" s="76"/>
      <c r="C546" s="76"/>
      <c r="D546" s="76"/>
      <c r="E546" s="76"/>
      <c r="F546" s="118"/>
    </row>
    <row r="547" spans="1:6" x14ac:dyDescent="0.25">
      <c r="A547" s="76"/>
      <c r="B547" s="76"/>
      <c r="C547" s="76"/>
      <c r="D547" s="76"/>
      <c r="E547" s="76"/>
      <c r="F547" s="118"/>
    </row>
    <row r="548" spans="1:6" x14ac:dyDescent="0.25">
      <c r="A548" s="76"/>
      <c r="B548" s="76"/>
      <c r="C548" s="76"/>
      <c r="D548" s="76"/>
      <c r="E548" s="76"/>
      <c r="F548" s="118"/>
    </row>
    <row r="549" spans="1:6" x14ac:dyDescent="0.25">
      <c r="A549" s="76"/>
      <c r="B549" s="76"/>
      <c r="C549" s="76"/>
      <c r="D549" s="76"/>
      <c r="E549" s="76"/>
      <c r="F549" s="118"/>
    </row>
    <row r="550" spans="1:6" x14ac:dyDescent="0.25">
      <c r="A550" s="76"/>
      <c r="B550" s="76"/>
      <c r="C550" s="76"/>
      <c r="D550" s="76"/>
      <c r="E550" s="76"/>
      <c r="F550" s="118"/>
    </row>
    <row r="551" spans="1:6" x14ac:dyDescent="0.25">
      <c r="A551" s="76"/>
      <c r="B551" s="76"/>
      <c r="C551" s="76"/>
      <c r="D551" s="76"/>
      <c r="E551" s="76"/>
      <c r="F551" s="118"/>
    </row>
    <row r="552" spans="1:6" x14ac:dyDescent="0.25">
      <c r="A552" s="76"/>
      <c r="B552" s="76"/>
      <c r="C552" s="76"/>
      <c r="D552" s="76"/>
      <c r="E552" s="76"/>
      <c r="F552" s="118"/>
    </row>
    <row r="553" spans="1:6" x14ac:dyDescent="0.25">
      <c r="A553" s="76"/>
      <c r="B553" s="76"/>
      <c r="C553" s="76"/>
      <c r="D553" s="76"/>
      <c r="E553" s="76"/>
      <c r="F553" s="118"/>
    </row>
    <row r="554" spans="1:6" x14ac:dyDescent="0.25">
      <c r="A554" s="76"/>
      <c r="B554" s="76"/>
      <c r="C554" s="76"/>
      <c r="D554" s="76"/>
      <c r="E554" s="76"/>
      <c r="F554" s="118"/>
    </row>
    <row r="555" spans="1:6" x14ac:dyDescent="0.25">
      <c r="A555" s="76"/>
      <c r="B555" s="76"/>
      <c r="C555" s="76"/>
      <c r="D555" s="76"/>
      <c r="E555" s="76"/>
      <c r="F555" s="118"/>
    </row>
    <row r="556" spans="1:6" x14ac:dyDescent="0.25">
      <c r="A556" s="76"/>
      <c r="B556" s="76"/>
      <c r="C556" s="76"/>
      <c r="D556" s="76"/>
      <c r="E556" s="76"/>
      <c r="F556" s="118"/>
    </row>
    <row r="557" spans="1:6" x14ac:dyDescent="0.25">
      <c r="A557" s="76"/>
      <c r="B557" s="76"/>
      <c r="C557" s="76"/>
      <c r="D557" s="76"/>
      <c r="E557" s="76"/>
      <c r="F557" s="118"/>
    </row>
    <row r="558" spans="1:6" x14ac:dyDescent="0.25">
      <c r="A558" s="76"/>
      <c r="B558" s="76"/>
      <c r="C558" s="76"/>
      <c r="D558" s="76"/>
      <c r="E558" s="76"/>
      <c r="F558" s="118"/>
    </row>
    <row r="559" spans="1:6" x14ac:dyDescent="0.25">
      <c r="A559" s="76"/>
      <c r="B559" s="76"/>
      <c r="C559" s="76"/>
      <c r="D559" s="76"/>
      <c r="E559" s="76"/>
      <c r="F559" s="118"/>
    </row>
    <row r="560" spans="1:6" x14ac:dyDescent="0.25">
      <c r="A560" s="76"/>
      <c r="B560" s="76"/>
      <c r="C560" s="76"/>
      <c r="D560" s="76"/>
      <c r="E560" s="76"/>
      <c r="F560" s="118"/>
    </row>
    <row r="561" spans="1:6" x14ac:dyDescent="0.25">
      <c r="A561" s="76"/>
      <c r="B561" s="76"/>
      <c r="C561" s="76"/>
      <c r="D561" s="76"/>
      <c r="E561" s="76"/>
      <c r="F561" s="118"/>
    </row>
    <row r="562" spans="1:6" x14ac:dyDescent="0.25">
      <c r="A562" s="76"/>
      <c r="B562" s="76"/>
      <c r="C562" s="76"/>
      <c r="D562" s="76"/>
      <c r="E562" s="76"/>
      <c r="F562" s="118"/>
    </row>
    <row r="563" spans="1:6" x14ac:dyDescent="0.25">
      <c r="A563" s="76"/>
      <c r="B563" s="76"/>
      <c r="C563" s="76"/>
      <c r="D563" s="76"/>
      <c r="E563" s="76"/>
      <c r="F563" s="118"/>
    </row>
    <row r="564" spans="1:6" x14ac:dyDescent="0.25">
      <c r="A564" s="76"/>
      <c r="B564" s="76"/>
      <c r="C564" s="76"/>
      <c r="D564" s="76"/>
      <c r="E564" s="76"/>
      <c r="F564" s="118"/>
    </row>
    <row r="565" spans="1:6" x14ac:dyDescent="0.25">
      <c r="A565" s="76"/>
      <c r="B565" s="76"/>
      <c r="C565" s="76"/>
      <c r="D565" s="76"/>
      <c r="E565" s="76"/>
      <c r="F565" s="118"/>
    </row>
  </sheetData>
  <sheetProtection selectLockedCells="1"/>
  <autoFilter ref="A3:P565" xr:uid="{00000000-0009-0000-0000-00000C000000}"/>
  <mergeCells count="1">
    <mergeCell ref="A1:P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6"/>
  <sheetViews>
    <sheetView workbookViewId="0">
      <selection activeCell="E17" sqref="E17"/>
    </sheetView>
  </sheetViews>
  <sheetFormatPr defaultColWidth="9" defaultRowHeight="12" x14ac:dyDescent="0.25"/>
  <cols>
    <col min="1" max="1" width="66.09765625" style="69" customWidth="1"/>
    <col min="2" max="2" width="6.69921875" style="69" customWidth="1"/>
    <col min="3" max="3" width="17.09765625" style="106" customWidth="1"/>
    <col min="4" max="4" width="6.3984375" style="69" customWidth="1"/>
    <col min="5" max="5" width="17.09765625" style="106" customWidth="1"/>
    <col min="6" max="6" width="6.5" style="69" customWidth="1"/>
    <col min="7" max="7" width="17.09765625" style="106" customWidth="1"/>
    <col min="8" max="16384" width="9" style="69"/>
  </cols>
  <sheetData>
    <row r="1" spans="1:15" ht="32.25" customHeight="1" x14ac:dyDescent="0.25">
      <c r="A1" s="201" t="e">
        <f>+#REF!</f>
        <v>#REF!</v>
      </c>
      <c r="B1" s="201"/>
      <c r="C1" s="201"/>
      <c r="D1" s="201"/>
      <c r="E1" s="201"/>
      <c r="F1" s="201"/>
      <c r="G1" s="201"/>
      <c r="H1" s="201"/>
      <c r="I1" s="201"/>
      <c r="J1" s="201"/>
      <c r="K1" s="201"/>
      <c r="L1" s="201"/>
      <c r="M1" s="201"/>
      <c r="N1" s="201"/>
      <c r="O1" s="201"/>
    </row>
    <row r="2" spans="1:15" x14ac:dyDescent="0.25">
      <c r="A2" s="104"/>
      <c r="B2" s="104"/>
      <c r="C2" s="107"/>
      <c r="D2" s="104"/>
      <c r="E2" s="107"/>
      <c r="F2" s="104"/>
      <c r="G2" s="107"/>
      <c r="H2" s="104"/>
      <c r="I2" s="104"/>
      <c r="J2" s="104"/>
      <c r="K2" s="104"/>
      <c r="L2" s="104"/>
      <c r="M2" s="104"/>
      <c r="N2" s="104"/>
      <c r="O2" s="104"/>
    </row>
    <row r="3" spans="1:15" x14ac:dyDescent="0.25">
      <c r="A3" s="108"/>
      <c r="B3" s="203" t="s">
        <v>34</v>
      </c>
      <c r="C3" s="203"/>
      <c r="D3" s="203" t="s">
        <v>36</v>
      </c>
      <c r="E3" s="203"/>
      <c r="F3" s="203" t="s">
        <v>37</v>
      </c>
      <c r="G3" s="203"/>
      <c r="H3" s="104"/>
      <c r="I3" s="104"/>
      <c r="J3" s="104"/>
      <c r="K3" s="104"/>
      <c r="L3" s="104"/>
      <c r="M3" s="104"/>
      <c r="N3" s="104"/>
      <c r="O3" s="104"/>
    </row>
    <row r="4" spans="1:15" ht="38.25" customHeight="1" x14ac:dyDescent="0.25">
      <c r="A4" s="108"/>
      <c r="B4" s="202" t="s">
        <v>40</v>
      </c>
      <c r="C4" s="202"/>
      <c r="D4" s="202" t="s">
        <v>41</v>
      </c>
      <c r="E4" s="202"/>
      <c r="F4" s="202" t="s">
        <v>42</v>
      </c>
      <c r="G4" s="202"/>
      <c r="H4" s="104"/>
      <c r="I4" s="104"/>
      <c r="J4" s="104"/>
      <c r="K4" s="104"/>
      <c r="L4" s="104"/>
      <c r="M4" s="104"/>
      <c r="N4" s="104"/>
      <c r="O4" s="104"/>
    </row>
    <row r="5" spans="1:15" x14ac:dyDescent="0.25">
      <c r="A5" s="109" t="s">
        <v>16</v>
      </c>
      <c r="B5" s="109" t="s">
        <v>35</v>
      </c>
      <c r="C5" s="110" t="s">
        <v>33</v>
      </c>
      <c r="D5" s="109" t="s">
        <v>35</v>
      </c>
      <c r="E5" s="110" t="s">
        <v>33</v>
      </c>
      <c r="F5" s="109" t="s">
        <v>35</v>
      </c>
      <c r="G5" s="110" t="s">
        <v>33</v>
      </c>
      <c r="H5" s="104"/>
      <c r="I5" s="104"/>
      <c r="J5" s="104"/>
      <c r="K5" s="104" t="s">
        <v>38</v>
      </c>
      <c r="L5" s="104"/>
      <c r="M5" s="104"/>
      <c r="N5" s="104"/>
      <c r="O5" s="104"/>
    </row>
    <row r="6" spans="1:15" x14ac:dyDescent="0.25">
      <c r="K6" s="69" t="s">
        <v>39</v>
      </c>
    </row>
  </sheetData>
  <sheetProtection algorithmName="SHA-512" hashValue="cOEKbH9dFUHImLNN4RsdbD8LR2N5kndzWw06IoFDlX2ani5dLqpJZKcWmt4aHo0YNt2oZ+BnD/KqVCM1uv/A1A==" saltValue="zXm5JflHX74KHx+YGk8NSA==" spinCount="100000" sheet="1" objects="1" scenarios="1" selectLockedCells="1"/>
  <mergeCells count="7">
    <mergeCell ref="A1:O1"/>
    <mergeCell ref="B4:C4"/>
    <mergeCell ref="D3:E3"/>
    <mergeCell ref="D4:E4"/>
    <mergeCell ref="F3:G3"/>
    <mergeCell ref="F4:G4"/>
    <mergeCell ref="B3:C3"/>
  </mergeCells>
  <dataValidations count="1">
    <dataValidation type="list" allowBlank="1" showInputMessage="1" showErrorMessage="1" sqref="B6:B100 D6:D100 F6:F100" xr:uid="{00000000-0002-0000-0D00-000000000000}">
      <formula1>$K$5:$K$6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1C8B-48DC-4A03-94C3-66D5633F6898}">
  <sheetPr>
    <pageSetUpPr fitToPage="1"/>
  </sheetPr>
  <dimension ref="A1:P55"/>
  <sheetViews>
    <sheetView view="pageBreakPreview" topLeftCell="B13" zoomScale="78" zoomScaleNormal="100" zoomScaleSheetLayoutView="78" workbookViewId="0">
      <selection activeCell="C17" sqref="C17"/>
    </sheetView>
  </sheetViews>
  <sheetFormatPr defaultColWidth="11" defaultRowHeight="12" x14ac:dyDescent="0.25"/>
  <cols>
    <col min="1" max="1" width="4.8984375" style="120" customWidth="1"/>
    <col min="2" max="2" width="31.8984375" style="120" bestFit="1" customWidth="1"/>
    <col min="3" max="3" width="23.59765625" style="120" customWidth="1"/>
    <col min="4" max="4" width="31.19921875" style="120" customWidth="1"/>
    <col min="5" max="5" width="9.5" style="120" customWidth="1"/>
    <col min="6" max="6" width="5.69921875" style="120" customWidth="1"/>
    <col min="7" max="7" width="18.8984375" style="120" customWidth="1"/>
    <col min="8" max="8" width="5.69921875" style="120" customWidth="1"/>
    <col min="9" max="9" width="19" style="120" customWidth="1"/>
    <col min="10" max="10" width="5.69921875" style="120" customWidth="1"/>
    <col min="11" max="11" width="20.5" style="120" bestFit="1" customWidth="1"/>
    <col min="12" max="12" width="4.69921875" style="120" customWidth="1"/>
    <col min="13" max="13" width="19.5" style="120" customWidth="1"/>
    <col min="14" max="14" width="0" style="120" hidden="1" customWidth="1"/>
    <col min="15" max="15" width="11" style="120" hidden="1" customWidth="1"/>
    <col min="16" max="17" width="0" style="120" hidden="1" customWidth="1"/>
    <col min="18" max="16384" width="11" style="120"/>
  </cols>
  <sheetData>
    <row r="1" spans="1:16" ht="30" customHeight="1" x14ac:dyDescent="0.25">
      <c r="A1" s="146" t="e">
        <f>CONCATENATE(#REF!,"  EHR:  ",#REF!)</f>
        <v>#REF!</v>
      </c>
      <c r="B1" s="146"/>
      <c r="C1" s="146"/>
      <c r="D1" s="146"/>
      <c r="E1" s="146"/>
      <c r="F1" s="146"/>
      <c r="G1" s="146"/>
      <c r="H1" s="146"/>
      <c r="I1" s="146"/>
      <c r="J1" s="146"/>
      <c r="K1" s="146"/>
      <c r="L1" s="146"/>
      <c r="M1" s="146"/>
      <c r="N1" s="119"/>
      <c r="O1" s="119"/>
    </row>
    <row r="2" spans="1:16" ht="15.75" customHeight="1" x14ac:dyDescent="0.25">
      <c r="A2" s="121"/>
      <c r="B2" s="121"/>
      <c r="C2" s="121"/>
      <c r="D2" s="121"/>
      <c r="E2" s="121"/>
      <c r="F2" s="147" t="s">
        <v>4</v>
      </c>
      <c r="G2" s="147"/>
      <c r="H2" s="147" t="s">
        <v>10</v>
      </c>
      <c r="I2" s="147"/>
      <c r="J2" s="147" t="s">
        <v>11</v>
      </c>
      <c r="K2" s="147"/>
      <c r="L2" s="144" t="s">
        <v>13</v>
      </c>
      <c r="M2" s="145"/>
    </row>
    <row r="3" spans="1:16" ht="62.25" customHeight="1" x14ac:dyDescent="0.25">
      <c r="A3" s="122" t="s">
        <v>0</v>
      </c>
      <c r="B3" s="123" t="s">
        <v>1</v>
      </c>
      <c r="C3" s="123" t="s">
        <v>2</v>
      </c>
      <c r="D3" s="123" t="s">
        <v>3</v>
      </c>
      <c r="E3" s="123" t="s">
        <v>15</v>
      </c>
      <c r="F3" s="148" t="s">
        <v>9</v>
      </c>
      <c r="G3" s="148"/>
      <c r="H3" s="148" t="s">
        <v>70</v>
      </c>
      <c r="I3" s="148"/>
      <c r="J3" s="148" t="s">
        <v>12</v>
      </c>
      <c r="K3" s="148"/>
      <c r="L3" s="142" t="s">
        <v>14</v>
      </c>
      <c r="M3" s="143"/>
      <c r="O3" s="120">
        <v>1</v>
      </c>
      <c r="P3" s="120">
        <v>1</v>
      </c>
    </row>
    <row r="4" spans="1:16" x14ac:dyDescent="0.25">
      <c r="A4" s="124"/>
      <c r="B4" s="124"/>
      <c r="C4" s="124"/>
      <c r="D4" s="124"/>
      <c r="E4" s="124"/>
      <c r="F4" s="125" t="s">
        <v>7</v>
      </c>
      <c r="G4" s="126" t="s">
        <v>8</v>
      </c>
      <c r="H4" s="126" t="s">
        <v>7</v>
      </c>
      <c r="I4" s="126" t="s">
        <v>8</v>
      </c>
      <c r="J4" s="126" t="s">
        <v>7</v>
      </c>
      <c r="K4" s="126" t="s">
        <v>8</v>
      </c>
      <c r="L4" s="126" t="s">
        <v>7</v>
      </c>
      <c r="M4" s="126" t="s">
        <v>8</v>
      </c>
      <c r="O4" s="120">
        <v>2</v>
      </c>
      <c r="P4" s="120">
        <v>3</v>
      </c>
    </row>
    <row r="5" spans="1:16" ht="1.5" customHeight="1" x14ac:dyDescent="0.25">
      <c r="A5" s="124"/>
      <c r="B5" s="124"/>
      <c r="C5" s="124"/>
      <c r="D5" s="124"/>
      <c r="E5" s="124"/>
      <c r="F5" s="124"/>
      <c r="G5" s="124"/>
      <c r="H5" s="124"/>
      <c r="I5" s="124"/>
      <c r="J5" s="124"/>
      <c r="K5" s="124"/>
      <c r="L5" s="124"/>
      <c r="M5" s="124"/>
      <c r="O5" s="120">
        <v>3</v>
      </c>
    </row>
    <row r="6" spans="1:16" ht="16.5" customHeight="1" x14ac:dyDescent="0.25">
      <c r="A6" s="136">
        <v>1</v>
      </c>
      <c r="B6" s="138" t="str">
        <f>'KEY Data Elements'!$B2</f>
        <v>Encounter, performed: hospital inpatient at admission</v>
      </c>
      <c r="C6" s="149" t="s">
        <v>242</v>
      </c>
      <c r="D6" s="140"/>
      <c r="E6" s="127" t="s">
        <v>5</v>
      </c>
      <c r="F6" s="127">
        <v>3</v>
      </c>
      <c r="G6" s="128"/>
      <c r="H6" s="127">
        <v>3</v>
      </c>
      <c r="I6" s="128"/>
      <c r="J6" s="127">
        <v>3</v>
      </c>
      <c r="K6" s="128"/>
      <c r="L6" s="127">
        <v>3</v>
      </c>
      <c r="M6" s="128"/>
    </row>
    <row r="7" spans="1:16" ht="20.25" customHeight="1" x14ac:dyDescent="0.25">
      <c r="A7" s="137"/>
      <c r="B7" s="139"/>
      <c r="C7" s="150"/>
      <c r="D7" s="141"/>
      <c r="E7" s="129" t="s">
        <v>6</v>
      </c>
      <c r="F7" s="130">
        <v>3</v>
      </c>
      <c r="G7" s="131"/>
      <c r="H7" s="129">
        <v>3</v>
      </c>
      <c r="I7" s="131"/>
      <c r="J7" s="129">
        <v>3</v>
      </c>
      <c r="K7" s="131"/>
      <c r="L7" s="129">
        <v>3</v>
      </c>
      <c r="M7" s="131"/>
    </row>
    <row r="8" spans="1:16" x14ac:dyDescent="0.25">
      <c r="A8" s="136">
        <v>2</v>
      </c>
      <c r="B8" s="138" t="str">
        <f>'KEY Data Elements'!B3</f>
        <v>Encounter characteristic: admission date and time</v>
      </c>
      <c r="C8" s="151"/>
      <c r="D8" s="140"/>
      <c r="E8" s="127" t="s">
        <v>5</v>
      </c>
      <c r="F8" s="127">
        <v>3</v>
      </c>
      <c r="G8" s="128"/>
      <c r="H8" s="127">
        <v>3</v>
      </c>
      <c r="I8" s="128"/>
      <c r="J8" s="127">
        <v>1</v>
      </c>
      <c r="K8" s="128"/>
      <c r="L8" s="127">
        <v>3</v>
      </c>
      <c r="M8" s="128"/>
    </row>
    <row r="9" spans="1:16" x14ac:dyDescent="0.25">
      <c r="A9" s="137"/>
      <c r="B9" s="139"/>
      <c r="C9" s="152"/>
      <c r="D9" s="141"/>
      <c r="E9" s="130" t="s">
        <v>6</v>
      </c>
      <c r="F9" s="130">
        <v>3</v>
      </c>
      <c r="G9" s="132"/>
      <c r="H9" s="130">
        <v>3</v>
      </c>
      <c r="I9" s="132"/>
      <c r="J9" s="130">
        <v>1</v>
      </c>
      <c r="K9" s="132"/>
      <c r="L9" s="130">
        <v>3</v>
      </c>
      <c r="M9" s="132"/>
    </row>
    <row r="10" spans="1:16" ht="16.5" customHeight="1" x14ac:dyDescent="0.25">
      <c r="A10" s="136">
        <v>3</v>
      </c>
      <c r="B10" s="138" t="str">
        <f>'KEY Data Elements'!B4</f>
        <v>Patient characteristic: birth date</v>
      </c>
      <c r="C10" s="149"/>
      <c r="D10" s="140"/>
      <c r="E10" s="127" t="s">
        <v>5</v>
      </c>
      <c r="F10" s="127">
        <v>3</v>
      </c>
      <c r="G10" s="128"/>
      <c r="H10" s="127">
        <v>3</v>
      </c>
      <c r="I10" s="128"/>
      <c r="J10" s="127">
        <v>3</v>
      </c>
      <c r="K10" s="128"/>
      <c r="L10" s="127">
        <v>3</v>
      </c>
      <c r="M10" s="128"/>
    </row>
    <row r="11" spans="1:16" ht="49.5" customHeight="1" x14ac:dyDescent="0.25">
      <c r="A11" s="137"/>
      <c r="B11" s="139"/>
      <c r="C11" s="150"/>
      <c r="D11" s="141"/>
      <c r="E11" s="130" t="s">
        <v>6</v>
      </c>
      <c r="F11" s="130">
        <v>3</v>
      </c>
      <c r="G11" s="132"/>
      <c r="H11" s="130">
        <v>3</v>
      </c>
      <c r="I11" s="132"/>
      <c r="J11" s="130">
        <v>3</v>
      </c>
      <c r="K11" s="132"/>
      <c r="L11" s="130">
        <v>3</v>
      </c>
      <c r="M11" s="132"/>
    </row>
    <row r="12" spans="1:16" ht="16.5" customHeight="1" x14ac:dyDescent="0.25">
      <c r="A12" s="136">
        <v>4</v>
      </c>
      <c r="B12" s="138" t="str">
        <f>'KEY Data Elements'!B5</f>
        <v>Laboratory test, performed: glomerular filtration rate</v>
      </c>
      <c r="C12" s="140" t="s">
        <v>273</v>
      </c>
      <c r="D12" s="140"/>
      <c r="E12" s="127" t="s">
        <v>5</v>
      </c>
      <c r="F12" s="127">
        <v>3</v>
      </c>
      <c r="G12" s="128"/>
      <c r="H12" s="127">
        <v>3</v>
      </c>
      <c r="I12" s="128"/>
      <c r="J12" s="127">
        <v>3</v>
      </c>
      <c r="K12" s="128"/>
      <c r="L12" s="127">
        <v>3</v>
      </c>
      <c r="M12" s="128"/>
    </row>
    <row r="13" spans="1:16" ht="16.5" customHeight="1" x14ac:dyDescent="0.25">
      <c r="A13" s="137"/>
      <c r="B13" s="139"/>
      <c r="C13" s="141"/>
      <c r="D13" s="141"/>
      <c r="E13" s="130" t="s">
        <v>6</v>
      </c>
      <c r="F13" s="130">
        <v>3</v>
      </c>
      <c r="G13" s="132"/>
      <c r="H13" s="130">
        <v>3</v>
      </c>
      <c r="I13" s="132"/>
      <c r="J13" s="130">
        <v>3</v>
      </c>
      <c r="K13" s="132"/>
      <c r="L13" s="130">
        <v>3</v>
      </c>
      <c r="M13" s="132"/>
    </row>
    <row r="14" spans="1:16" ht="16.5" customHeight="1" x14ac:dyDescent="0.25">
      <c r="A14" s="136">
        <v>5</v>
      </c>
      <c r="B14" s="138" t="str">
        <f>'KEY Data Elements'!B6</f>
        <v>Laboratory test, performed: serum creatinine</v>
      </c>
      <c r="C14" s="140" t="s">
        <v>274</v>
      </c>
      <c r="D14" s="140"/>
      <c r="E14" s="127" t="s">
        <v>5</v>
      </c>
      <c r="F14" s="127">
        <v>3</v>
      </c>
      <c r="G14" s="128"/>
      <c r="H14" s="127">
        <v>3</v>
      </c>
      <c r="I14" s="128"/>
      <c r="J14" s="127">
        <v>3</v>
      </c>
      <c r="K14" s="128"/>
      <c r="L14" s="127">
        <v>3</v>
      </c>
      <c r="M14" s="128"/>
    </row>
    <row r="15" spans="1:16" ht="16.5" customHeight="1" x14ac:dyDescent="0.25">
      <c r="A15" s="137"/>
      <c r="B15" s="139"/>
      <c r="C15" s="141"/>
      <c r="D15" s="141"/>
      <c r="E15" s="130" t="s">
        <v>6</v>
      </c>
      <c r="F15" s="130">
        <v>3</v>
      </c>
      <c r="G15" s="132"/>
      <c r="H15" s="130">
        <v>3</v>
      </c>
      <c r="I15" s="132"/>
      <c r="J15" s="130">
        <v>3</v>
      </c>
      <c r="K15" s="132"/>
      <c r="L15" s="130">
        <v>3</v>
      </c>
      <c r="M15" s="132"/>
    </row>
    <row r="16" spans="1:16" ht="15.6" x14ac:dyDescent="0.3">
      <c r="A16" s="136">
        <v>6</v>
      </c>
      <c r="B16" s="138" t="str">
        <f>'KEY Data Elements'!B7</f>
        <v>Laboratory test, performed: glomerular filtration rate date and time</v>
      </c>
      <c r="C16" s="133"/>
      <c r="D16" s="140"/>
      <c r="E16" s="127" t="s">
        <v>5</v>
      </c>
      <c r="F16" s="127">
        <v>3</v>
      </c>
      <c r="G16" s="128"/>
      <c r="H16" s="127">
        <v>3</v>
      </c>
      <c r="I16" s="128"/>
      <c r="J16" s="127">
        <v>1</v>
      </c>
      <c r="K16" s="128"/>
      <c r="L16" s="127">
        <v>3</v>
      </c>
      <c r="M16" s="128"/>
    </row>
    <row r="17" spans="1:13" ht="15.6" x14ac:dyDescent="0.3">
      <c r="A17" s="137"/>
      <c r="B17" s="139"/>
      <c r="C17" s="133"/>
      <c r="D17" s="141"/>
      <c r="E17" s="130" t="s">
        <v>6</v>
      </c>
      <c r="F17" s="130">
        <v>3</v>
      </c>
      <c r="G17" s="132"/>
      <c r="H17" s="130">
        <v>3</v>
      </c>
      <c r="I17" s="132"/>
      <c r="J17" s="130">
        <v>1</v>
      </c>
      <c r="K17" s="132"/>
      <c r="L17" s="130">
        <v>3</v>
      </c>
      <c r="M17" s="132"/>
    </row>
    <row r="18" spans="1:13" ht="15.6" x14ac:dyDescent="0.3">
      <c r="A18" s="136">
        <v>7</v>
      </c>
      <c r="B18" s="138" t="str">
        <f>'KEY Data Elements'!B8</f>
        <v>Laboratory test, performed: serum creatinine date and time</v>
      </c>
      <c r="C18" s="133"/>
      <c r="D18" s="140"/>
      <c r="E18" s="127" t="s">
        <v>5</v>
      </c>
      <c r="F18" s="127">
        <v>3</v>
      </c>
      <c r="G18" s="128"/>
      <c r="H18" s="127">
        <v>3</v>
      </c>
      <c r="I18" s="128"/>
      <c r="J18" s="127">
        <v>1</v>
      </c>
      <c r="K18" s="128"/>
      <c r="L18" s="127">
        <v>3</v>
      </c>
      <c r="M18" s="128"/>
    </row>
    <row r="19" spans="1:13" ht="15.6" x14ac:dyDescent="0.3">
      <c r="A19" s="137"/>
      <c r="B19" s="139"/>
      <c r="C19" s="133"/>
      <c r="D19" s="141"/>
      <c r="E19" s="129" t="s">
        <v>6</v>
      </c>
      <c r="F19" s="130">
        <v>3</v>
      </c>
      <c r="G19" s="132"/>
      <c r="H19" s="130">
        <v>3</v>
      </c>
      <c r="I19" s="132"/>
      <c r="J19" s="130">
        <v>1</v>
      </c>
      <c r="K19" s="132"/>
      <c r="L19" s="130">
        <v>3</v>
      </c>
      <c r="M19" s="132"/>
    </row>
    <row r="20" spans="1:13" x14ac:dyDescent="0.25">
      <c r="A20" s="136">
        <v>8</v>
      </c>
      <c r="B20" s="138" t="str">
        <f>'KEY Data Elements'!B9</f>
        <v>Laboratory test, result: glomerular filtration rate</v>
      </c>
      <c r="C20" s="149"/>
      <c r="D20" s="140"/>
      <c r="E20" s="127" t="s">
        <v>5</v>
      </c>
      <c r="F20" s="127">
        <v>3</v>
      </c>
      <c r="G20" s="128"/>
      <c r="H20" s="127">
        <v>3</v>
      </c>
      <c r="I20" s="128"/>
      <c r="J20" s="127">
        <v>1</v>
      </c>
      <c r="K20" s="128"/>
      <c r="L20" s="127">
        <v>3</v>
      </c>
      <c r="M20" s="128"/>
    </row>
    <row r="21" spans="1:13" x14ac:dyDescent="0.25">
      <c r="A21" s="137"/>
      <c r="B21" s="139"/>
      <c r="C21" s="150"/>
      <c r="D21" s="141"/>
      <c r="E21" s="130" t="s">
        <v>6</v>
      </c>
      <c r="F21" s="130">
        <v>3</v>
      </c>
      <c r="G21" s="132"/>
      <c r="H21" s="130">
        <v>3</v>
      </c>
      <c r="I21" s="132"/>
      <c r="J21" s="130">
        <v>1</v>
      </c>
      <c r="K21" s="132"/>
      <c r="L21" s="130">
        <v>3</v>
      </c>
      <c r="M21" s="132"/>
    </row>
    <row r="22" spans="1:13" x14ac:dyDescent="0.25">
      <c r="A22" s="136">
        <v>9</v>
      </c>
      <c r="B22" s="138" t="str">
        <f>'KEY Data Elements'!B10</f>
        <v>Laboratory test, result: serum creatinine</v>
      </c>
      <c r="C22" s="149"/>
      <c r="D22" s="140"/>
      <c r="E22" s="127" t="s">
        <v>5</v>
      </c>
      <c r="F22" s="127">
        <v>3</v>
      </c>
      <c r="G22" s="128"/>
      <c r="H22" s="127">
        <v>3</v>
      </c>
      <c r="I22" s="128"/>
      <c r="J22" s="127">
        <v>1</v>
      </c>
      <c r="K22" s="128"/>
      <c r="L22" s="127">
        <v>3</v>
      </c>
      <c r="M22" s="128"/>
    </row>
    <row r="23" spans="1:13" x14ac:dyDescent="0.25">
      <c r="A23" s="137"/>
      <c r="B23" s="139"/>
      <c r="C23" s="150"/>
      <c r="D23" s="141"/>
      <c r="E23" s="130" t="s">
        <v>6</v>
      </c>
      <c r="F23" s="130">
        <v>3</v>
      </c>
      <c r="G23" s="132"/>
      <c r="H23" s="130">
        <v>3</v>
      </c>
      <c r="I23" s="132"/>
      <c r="J23" s="130">
        <v>1</v>
      </c>
      <c r="K23" s="132"/>
      <c r="L23" s="130">
        <v>3</v>
      </c>
      <c r="M23" s="132"/>
    </row>
    <row r="24" spans="1:13" x14ac:dyDescent="0.25">
      <c r="A24" s="136">
        <v>10</v>
      </c>
      <c r="B24" s="138" t="str">
        <f>'KEY Data Elements'!B11</f>
        <v>Procedure, performed: dialysis service</v>
      </c>
      <c r="C24" s="140" t="s">
        <v>365</v>
      </c>
      <c r="D24" s="140"/>
      <c r="E24" s="127" t="s">
        <v>5</v>
      </c>
      <c r="F24" s="127">
        <v>1</v>
      </c>
      <c r="G24" s="128"/>
      <c r="H24" s="127">
        <v>1</v>
      </c>
      <c r="I24" s="128"/>
      <c r="J24" s="127">
        <v>1</v>
      </c>
      <c r="K24" s="128"/>
      <c r="L24" s="127">
        <v>3</v>
      </c>
      <c r="M24" s="128"/>
    </row>
    <row r="25" spans="1:13" ht="46.2" customHeight="1" x14ac:dyDescent="0.25">
      <c r="A25" s="137"/>
      <c r="B25" s="139"/>
      <c r="C25" s="141"/>
      <c r="D25" s="141"/>
      <c r="E25" s="130" t="s">
        <v>6</v>
      </c>
      <c r="F25" s="130">
        <v>3</v>
      </c>
      <c r="G25" s="132"/>
      <c r="H25" s="130">
        <v>3</v>
      </c>
      <c r="I25" s="132"/>
      <c r="J25" s="130">
        <v>3</v>
      </c>
      <c r="K25" s="132"/>
      <c r="L25" s="130">
        <v>3</v>
      </c>
      <c r="M25" s="132"/>
    </row>
    <row r="26" spans="1:13" ht="52.2" customHeight="1" x14ac:dyDescent="0.25">
      <c r="A26" s="136">
        <v>11</v>
      </c>
      <c r="B26" s="138" t="str">
        <f>'KEY Data Elements'!B12</f>
        <v>Procedure, performed: dialysis service date and time</v>
      </c>
      <c r="D26" s="140"/>
      <c r="E26" s="127" t="s">
        <v>5</v>
      </c>
      <c r="F26" s="127">
        <v>1</v>
      </c>
      <c r="G26" s="128"/>
      <c r="H26" s="127">
        <v>1</v>
      </c>
      <c r="I26" s="128"/>
      <c r="J26" s="127">
        <v>1</v>
      </c>
      <c r="K26" s="128"/>
      <c r="L26" s="127">
        <v>2</v>
      </c>
      <c r="M26" s="128"/>
    </row>
    <row r="27" spans="1:13" ht="112.95" customHeight="1" x14ac:dyDescent="0.25">
      <c r="A27" s="137"/>
      <c r="B27" s="139"/>
      <c r="D27" s="141"/>
      <c r="E27" s="130" t="s">
        <v>6</v>
      </c>
      <c r="F27" s="130">
        <v>3</v>
      </c>
      <c r="G27" s="132"/>
      <c r="H27" s="130">
        <v>3</v>
      </c>
      <c r="I27" s="132"/>
      <c r="J27" s="130">
        <v>1</v>
      </c>
      <c r="K27" s="132"/>
      <c r="L27" s="130">
        <v>3</v>
      </c>
      <c r="M27" s="132"/>
    </row>
    <row r="28" spans="1:13" ht="16.5" customHeight="1" x14ac:dyDescent="0.25">
      <c r="A28" s="136"/>
      <c r="B28" s="138"/>
      <c r="C28" s="140"/>
      <c r="D28" s="140"/>
      <c r="E28" s="127"/>
      <c r="F28" s="127"/>
      <c r="G28" s="128"/>
      <c r="H28" s="127"/>
      <c r="I28" s="128"/>
      <c r="J28" s="127"/>
      <c r="K28" s="128"/>
      <c r="L28" s="127"/>
      <c r="M28" s="128"/>
    </row>
    <row r="29" spans="1:13" ht="16.5" customHeight="1" x14ac:dyDescent="0.25">
      <c r="A29" s="137"/>
      <c r="B29" s="139"/>
      <c r="C29" s="141"/>
      <c r="D29" s="141"/>
      <c r="E29" s="130"/>
      <c r="F29" s="130"/>
      <c r="G29" s="132"/>
      <c r="H29" s="130"/>
      <c r="I29" s="132"/>
      <c r="J29" s="130"/>
      <c r="K29" s="132"/>
      <c r="L29" s="130"/>
      <c r="M29" s="132"/>
    </row>
    <row r="30" spans="1:13" ht="16.5" customHeight="1" x14ac:dyDescent="0.25">
      <c r="A30" s="136"/>
      <c r="B30" s="138"/>
      <c r="C30" s="140"/>
      <c r="D30" s="140"/>
      <c r="E30" s="127"/>
      <c r="F30" s="127"/>
      <c r="G30" s="128"/>
      <c r="H30" s="127"/>
      <c r="I30" s="128"/>
      <c r="J30" s="127"/>
      <c r="K30" s="128"/>
      <c r="L30" s="127"/>
      <c r="M30" s="128"/>
    </row>
    <row r="31" spans="1:13" ht="16.5" customHeight="1" x14ac:dyDescent="0.25">
      <c r="A31" s="137"/>
      <c r="B31" s="139"/>
      <c r="C31" s="141"/>
      <c r="D31" s="141"/>
      <c r="E31" s="130"/>
      <c r="F31" s="130"/>
      <c r="G31" s="132"/>
      <c r="H31" s="130"/>
      <c r="I31" s="132"/>
      <c r="J31" s="130"/>
      <c r="K31" s="132"/>
      <c r="L31" s="130"/>
      <c r="M31" s="132"/>
    </row>
    <row r="32" spans="1:13" ht="16.5" customHeight="1" x14ac:dyDescent="0.25">
      <c r="A32" s="136"/>
      <c r="B32" s="138"/>
      <c r="C32" s="140"/>
      <c r="D32" s="140"/>
      <c r="E32" s="127"/>
      <c r="F32" s="127"/>
      <c r="G32" s="128"/>
      <c r="H32" s="127"/>
      <c r="I32" s="128"/>
      <c r="J32" s="127"/>
      <c r="K32" s="128"/>
      <c r="L32" s="127"/>
      <c r="M32" s="128"/>
    </row>
    <row r="33" spans="1:13" ht="16.5" customHeight="1" x14ac:dyDescent="0.25">
      <c r="A33" s="137"/>
      <c r="B33" s="139"/>
      <c r="C33" s="141"/>
      <c r="D33" s="141"/>
      <c r="E33" s="130"/>
      <c r="F33" s="130"/>
      <c r="G33" s="132"/>
      <c r="H33" s="130"/>
      <c r="I33" s="132"/>
      <c r="J33" s="130"/>
      <c r="K33" s="132"/>
      <c r="L33" s="130"/>
      <c r="M33" s="132"/>
    </row>
    <row r="34" spans="1:13" ht="16.5" customHeight="1" x14ac:dyDescent="0.25">
      <c r="A34" s="136"/>
      <c r="B34" s="138"/>
      <c r="C34" s="140"/>
      <c r="D34" s="140"/>
      <c r="E34" s="127"/>
      <c r="F34" s="127"/>
      <c r="G34" s="128"/>
      <c r="H34" s="127"/>
      <c r="I34" s="128"/>
      <c r="J34" s="127"/>
      <c r="K34" s="128"/>
      <c r="L34" s="127"/>
      <c r="M34" s="128"/>
    </row>
    <row r="35" spans="1:13" ht="16.5" customHeight="1" x14ac:dyDescent="0.25">
      <c r="A35" s="137"/>
      <c r="B35" s="139"/>
      <c r="C35" s="141"/>
      <c r="D35" s="141"/>
      <c r="E35" s="130"/>
      <c r="F35" s="130"/>
      <c r="G35" s="132"/>
      <c r="H35" s="130"/>
      <c r="I35" s="132"/>
      <c r="J35" s="130"/>
      <c r="K35" s="132"/>
      <c r="L35" s="130"/>
      <c r="M35" s="132"/>
    </row>
    <row r="36" spans="1:13" ht="16.5" customHeight="1" x14ac:dyDescent="0.25">
      <c r="A36" s="136"/>
      <c r="B36" s="138"/>
      <c r="C36" s="140"/>
      <c r="D36" s="140"/>
      <c r="E36" s="127"/>
      <c r="F36" s="127"/>
      <c r="G36" s="128"/>
      <c r="H36" s="127"/>
      <c r="I36" s="128"/>
      <c r="J36" s="127"/>
      <c r="K36" s="128"/>
      <c r="L36" s="127"/>
      <c r="M36" s="128"/>
    </row>
    <row r="37" spans="1:13" ht="16.5" customHeight="1" x14ac:dyDescent="0.25">
      <c r="A37" s="137"/>
      <c r="B37" s="139"/>
      <c r="C37" s="141"/>
      <c r="D37" s="141"/>
      <c r="E37" s="130"/>
      <c r="F37" s="130"/>
      <c r="G37" s="132"/>
      <c r="H37" s="130"/>
      <c r="I37" s="132"/>
      <c r="J37" s="130"/>
      <c r="K37" s="132"/>
      <c r="L37" s="130"/>
      <c r="M37" s="132"/>
    </row>
    <row r="38" spans="1:13" ht="16.5" customHeight="1" x14ac:dyDescent="0.25">
      <c r="A38" s="136"/>
      <c r="B38" s="138"/>
      <c r="C38" s="140"/>
      <c r="D38" s="140"/>
      <c r="E38" s="127"/>
      <c r="F38" s="127"/>
      <c r="G38" s="128"/>
      <c r="H38" s="127"/>
      <c r="I38" s="128"/>
      <c r="J38" s="127"/>
      <c r="K38" s="128"/>
      <c r="L38" s="127"/>
      <c r="M38" s="128"/>
    </row>
    <row r="39" spans="1:13" ht="16.5" customHeight="1" x14ac:dyDescent="0.25">
      <c r="A39" s="137"/>
      <c r="B39" s="139"/>
      <c r="C39" s="141"/>
      <c r="D39" s="141"/>
      <c r="E39" s="130"/>
      <c r="F39" s="130"/>
      <c r="G39" s="132"/>
      <c r="H39" s="130"/>
      <c r="I39" s="132"/>
      <c r="J39" s="130"/>
      <c r="K39" s="132"/>
      <c r="L39" s="130"/>
      <c r="M39" s="132"/>
    </row>
    <row r="40" spans="1:13" ht="16.5" customHeight="1" x14ac:dyDescent="0.25">
      <c r="A40" s="136"/>
      <c r="B40" s="138"/>
      <c r="C40" s="140"/>
      <c r="D40" s="140"/>
      <c r="E40" s="127"/>
      <c r="F40" s="127"/>
      <c r="G40" s="128"/>
      <c r="H40" s="127"/>
      <c r="I40" s="128"/>
      <c r="J40" s="127"/>
      <c r="K40" s="128"/>
      <c r="L40" s="127"/>
      <c r="M40" s="128"/>
    </row>
    <row r="41" spans="1:13" ht="16.5" customHeight="1" x14ac:dyDescent="0.25">
      <c r="A41" s="137"/>
      <c r="B41" s="139"/>
      <c r="C41" s="141"/>
      <c r="D41" s="141"/>
      <c r="E41" s="130"/>
      <c r="F41" s="130"/>
      <c r="G41" s="132"/>
      <c r="H41" s="130"/>
      <c r="I41" s="132"/>
      <c r="J41" s="130"/>
      <c r="K41" s="132"/>
      <c r="L41" s="130"/>
      <c r="M41" s="132"/>
    </row>
    <row r="42" spans="1:13" ht="16.5" customHeight="1" x14ac:dyDescent="0.25">
      <c r="A42" s="136"/>
      <c r="B42" s="138"/>
      <c r="C42" s="140"/>
      <c r="D42" s="140"/>
      <c r="E42" s="127"/>
      <c r="F42" s="127"/>
      <c r="G42" s="128"/>
      <c r="H42" s="127"/>
      <c r="I42" s="128"/>
      <c r="J42" s="127"/>
      <c r="K42" s="128"/>
      <c r="L42" s="127"/>
      <c r="M42" s="128"/>
    </row>
    <row r="43" spans="1:13" ht="16.5" customHeight="1" x14ac:dyDescent="0.25">
      <c r="A43" s="137"/>
      <c r="B43" s="139"/>
      <c r="C43" s="141"/>
      <c r="D43" s="141"/>
      <c r="E43" s="130"/>
      <c r="F43" s="130"/>
      <c r="G43" s="132"/>
      <c r="H43" s="130"/>
      <c r="I43" s="132"/>
      <c r="J43" s="130"/>
      <c r="K43" s="132"/>
      <c r="L43" s="130"/>
      <c r="M43" s="132"/>
    </row>
    <row r="44" spans="1:13" ht="16.5" customHeight="1" x14ac:dyDescent="0.25">
      <c r="A44" s="136"/>
      <c r="B44" s="138"/>
      <c r="C44" s="140"/>
      <c r="D44" s="140"/>
      <c r="E44" s="127"/>
      <c r="F44" s="127"/>
      <c r="G44" s="128"/>
      <c r="H44" s="127"/>
      <c r="I44" s="128"/>
      <c r="J44" s="127"/>
      <c r="K44" s="128"/>
      <c r="L44" s="127"/>
      <c r="M44" s="128"/>
    </row>
    <row r="45" spans="1:13" ht="16.5" customHeight="1" x14ac:dyDescent="0.25">
      <c r="A45" s="137"/>
      <c r="B45" s="139"/>
      <c r="C45" s="141"/>
      <c r="D45" s="141"/>
      <c r="E45" s="130"/>
      <c r="F45" s="130"/>
      <c r="G45" s="132"/>
      <c r="H45" s="130"/>
      <c r="I45" s="132"/>
      <c r="J45" s="130"/>
      <c r="K45" s="132"/>
      <c r="L45" s="130"/>
      <c r="M45" s="132"/>
    </row>
    <row r="46" spans="1:13" ht="16.5" customHeight="1" x14ac:dyDescent="0.25">
      <c r="A46" s="136"/>
      <c r="B46" s="138"/>
      <c r="C46" s="140"/>
      <c r="D46" s="140"/>
      <c r="E46" s="127"/>
      <c r="F46" s="127"/>
      <c r="G46" s="128"/>
      <c r="H46" s="127"/>
      <c r="I46" s="128"/>
      <c r="J46" s="127"/>
      <c r="K46" s="128"/>
      <c r="L46" s="127"/>
      <c r="M46" s="128"/>
    </row>
    <row r="47" spans="1:13" ht="16.5" customHeight="1" x14ac:dyDescent="0.25">
      <c r="A47" s="137"/>
      <c r="B47" s="139"/>
      <c r="C47" s="141"/>
      <c r="D47" s="141"/>
      <c r="E47" s="130"/>
      <c r="F47" s="130"/>
      <c r="G47" s="132"/>
      <c r="H47" s="130"/>
      <c r="I47" s="132"/>
      <c r="J47" s="130"/>
      <c r="K47" s="132"/>
      <c r="L47" s="130"/>
      <c r="M47" s="132"/>
    </row>
    <row r="48" spans="1:13" ht="16.5" customHeight="1" x14ac:dyDescent="0.25">
      <c r="A48" s="136"/>
      <c r="B48" s="138"/>
      <c r="C48" s="140"/>
      <c r="D48" s="140"/>
      <c r="E48" s="127"/>
      <c r="F48" s="127"/>
      <c r="G48" s="128"/>
      <c r="H48" s="127"/>
      <c r="I48" s="128"/>
      <c r="J48" s="127"/>
      <c r="K48" s="128"/>
      <c r="L48" s="127"/>
      <c r="M48" s="128"/>
    </row>
    <row r="49" spans="1:13" ht="16.5" customHeight="1" x14ac:dyDescent="0.25">
      <c r="A49" s="137"/>
      <c r="B49" s="139"/>
      <c r="C49" s="141"/>
      <c r="D49" s="141"/>
      <c r="E49" s="130"/>
      <c r="F49" s="130"/>
      <c r="G49" s="132"/>
      <c r="H49" s="130"/>
      <c r="I49" s="132"/>
      <c r="J49" s="130"/>
      <c r="K49" s="132"/>
      <c r="L49" s="130"/>
      <c r="M49" s="132"/>
    </row>
    <row r="50" spans="1:13" ht="16.5" customHeight="1" x14ac:dyDescent="0.25">
      <c r="A50" s="136"/>
      <c r="B50" s="138"/>
      <c r="C50" s="140"/>
      <c r="D50" s="140"/>
      <c r="E50" s="127"/>
      <c r="F50" s="127"/>
      <c r="G50" s="128"/>
      <c r="H50" s="127"/>
      <c r="I50" s="128"/>
      <c r="J50" s="127"/>
      <c r="K50" s="128"/>
      <c r="L50" s="127"/>
      <c r="M50" s="128"/>
    </row>
    <row r="51" spans="1:13" ht="16.5" customHeight="1" x14ac:dyDescent="0.25">
      <c r="A51" s="137"/>
      <c r="B51" s="139"/>
      <c r="C51" s="141"/>
      <c r="D51" s="141"/>
      <c r="E51" s="130"/>
      <c r="F51" s="130"/>
      <c r="G51" s="132"/>
      <c r="H51" s="130"/>
      <c r="I51" s="132"/>
      <c r="J51" s="130"/>
      <c r="K51" s="132"/>
      <c r="L51" s="130"/>
      <c r="M51" s="132"/>
    </row>
    <row r="52" spans="1:13" ht="16.5" customHeight="1" x14ac:dyDescent="0.25">
      <c r="A52" s="136"/>
      <c r="B52" s="138"/>
      <c r="C52" s="140"/>
      <c r="D52" s="140"/>
      <c r="E52" s="127"/>
      <c r="F52" s="127"/>
      <c r="G52" s="128"/>
      <c r="H52" s="127"/>
      <c r="I52" s="128"/>
      <c r="J52" s="127"/>
      <c r="K52" s="128"/>
      <c r="L52" s="127"/>
      <c r="M52" s="128"/>
    </row>
    <row r="53" spans="1:13" ht="16.5" customHeight="1" x14ac:dyDescent="0.25">
      <c r="A53" s="137"/>
      <c r="B53" s="139"/>
      <c r="C53" s="141"/>
      <c r="D53" s="141"/>
      <c r="E53" s="130"/>
      <c r="F53" s="130"/>
      <c r="G53" s="132"/>
      <c r="H53" s="130"/>
      <c r="I53" s="132"/>
      <c r="J53" s="130"/>
      <c r="K53" s="132"/>
      <c r="L53" s="130"/>
      <c r="M53" s="132"/>
    </row>
    <row r="54" spans="1:13" ht="16.5" customHeight="1" x14ac:dyDescent="0.25">
      <c r="A54" s="136"/>
      <c r="B54" s="138"/>
      <c r="C54" s="140"/>
      <c r="D54" s="140"/>
      <c r="E54" s="127"/>
      <c r="F54" s="127"/>
      <c r="G54" s="128"/>
      <c r="H54" s="127"/>
      <c r="I54" s="128"/>
      <c r="J54" s="127"/>
      <c r="K54" s="128"/>
      <c r="L54" s="127"/>
      <c r="M54" s="128"/>
    </row>
    <row r="55" spans="1:13" ht="16.5" customHeight="1" x14ac:dyDescent="0.25">
      <c r="A55" s="137"/>
      <c r="B55" s="139"/>
      <c r="C55" s="141"/>
      <c r="D55" s="141"/>
      <c r="E55" s="130"/>
      <c r="F55" s="130"/>
      <c r="G55" s="132"/>
      <c r="H55" s="130"/>
      <c r="I55" s="132"/>
      <c r="J55" s="130"/>
      <c r="K55" s="132"/>
      <c r="L55" s="130"/>
      <c r="M55" s="132"/>
    </row>
  </sheetData>
  <sheetProtection selectLockedCells="1"/>
  <mergeCells count="106">
    <mergeCell ref="A54:A55"/>
    <mergeCell ref="B54:B55"/>
    <mergeCell ref="C54:C55"/>
    <mergeCell ref="D54:D55"/>
    <mergeCell ref="A50:A51"/>
    <mergeCell ref="B50:B51"/>
    <mergeCell ref="C50:C51"/>
    <mergeCell ref="D50:D51"/>
    <mergeCell ref="A52:A53"/>
    <mergeCell ref="B52:B53"/>
    <mergeCell ref="C52:C53"/>
    <mergeCell ref="D52:D53"/>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26:A27"/>
    <mergeCell ref="B26:B27"/>
    <mergeCell ref="D26:D27"/>
    <mergeCell ref="A28:A29"/>
    <mergeCell ref="B28:B29"/>
    <mergeCell ref="C28:C29"/>
    <mergeCell ref="D28:D29"/>
    <mergeCell ref="A22:A23"/>
    <mergeCell ref="B22:B23"/>
    <mergeCell ref="C22:C23"/>
    <mergeCell ref="D22:D23"/>
    <mergeCell ref="A24:A25"/>
    <mergeCell ref="B24:B25"/>
    <mergeCell ref="C24:C25"/>
    <mergeCell ref="D24:D25"/>
    <mergeCell ref="A18:A19"/>
    <mergeCell ref="B18:B19"/>
    <mergeCell ref="D18:D19"/>
    <mergeCell ref="A20:A21"/>
    <mergeCell ref="B20:B21"/>
    <mergeCell ref="C20:C21"/>
    <mergeCell ref="D20:D21"/>
    <mergeCell ref="A14:A15"/>
    <mergeCell ref="B14:B15"/>
    <mergeCell ref="C14:C15"/>
    <mergeCell ref="D14:D15"/>
    <mergeCell ref="A16:A17"/>
    <mergeCell ref="B16:B17"/>
    <mergeCell ref="D16:D17"/>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1:M1"/>
    <mergeCell ref="F2:G2"/>
    <mergeCell ref="H2:I2"/>
    <mergeCell ref="J2:K2"/>
    <mergeCell ref="L2:M2"/>
    <mergeCell ref="F3:G3"/>
    <mergeCell ref="H3:I3"/>
    <mergeCell ref="J3:K3"/>
    <mergeCell ref="L3:M3"/>
  </mergeCells>
  <dataValidations count="2">
    <dataValidation type="list" showInputMessage="1" showErrorMessage="1" promptTitle="Score" sqref="F6:F17" xr:uid="{A2106017-CF2C-4450-A5B9-393C0C8AFAA5}">
      <formula1>$P$3:$P$4</formula1>
    </dataValidation>
    <dataValidation type="list" showInputMessage="1" showErrorMessage="1" promptTitle="Score" sqref="L6:L17 H6:H17 J6:J17" xr:uid="{03FA767C-030F-46F2-AD6C-3BFB83BA1F6E}">
      <formula1>$O$3:$O$5</formula1>
    </dataValidation>
  </dataValidations>
  <pageMargins left="0.7" right="0.7"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81"/>
  <sheetViews>
    <sheetView view="pageBreakPreview" zoomScaleNormal="100" zoomScaleSheetLayoutView="100" workbookViewId="0">
      <selection sqref="A1:XFD1048576"/>
    </sheetView>
  </sheetViews>
  <sheetFormatPr defaultColWidth="11" defaultRowHeight="12" x14ac:dyDescent="0.25"/>
  <cols>
    <col min="1" max="1" width="4.8984375" style="69" customWidth="1"/>
    <col min="2" max="2" width="31.8984375" style="69" bestFit="1" customWidth="1"/>
    <col min="3" max="3" width="23.59765625" style="69" customWidth="1"/>
    <col min="4" max="4" width="31.19921875" style="69" customWidth="1"/>
    <col min="5" max="5" width="9.5" style="69" customWidth="1"/>
    <col min="6" max="6" width="5.69921875" style="69" customWidth="1"/>
    <col min="7" max="7" width="18.8984375" style="69" customWidth="1"/>
    <col min="8" max="8" width="5.69921875" style="69" customWidth="1"/>
    <col min="9" max="9" width="19" style="69" customWidth="1"/>
    <col min="10" max="10" width="5.69921875" style="69" customWidth="1"/>
    <col min="11" max="11" width="19.3984375" style="69" customWidth="1"/>
    <col min="12" max="12" width="4.69921875" style="69" customWidth="1"/>
    <col min="13" max="13" width="19.5" style="69" customWidth="1"/>
    <col min="14" max="14" width="0" style="69" hidden="1" customWidth="1"/>
    <col min="15" max="15" width="11" style="69" hidden="1" customWidth="1"/>
    <col min="16" max="17" width="0" style="69" hidden="1" customWidth="1"/>
    <col min="18" max="16384" width="11" style="69"/>
  </cols>
  <sheetData>
    <row r="1" spans="1:16" ht="30" customHeight="1" x14ac:dyDescent="0.25">
      <c r="A1" s="167" t="e">
        <f>CONCATENATE(#REF!,"  EHR:  ",#REF!)</f>
        <v>#REF!</v>
      </c>
      <c r="B1" s="167"/>
      <c r="C1" s="167"/>
      <c r="D1" s="167"/>
      <c r="E1" s="167"/>
      <c r="F1" s="167"/>
      <c r="G1" s="167"/>
      <c r="H1" s="167"/>
      <c r="I1" s="167"/>
      <c r="J1" s="167"/>
      <c r="K1" s="167"/>
      <c r="L1" s="167"/>
      <c r="M1" s="167"/>
      <c r="N1" s="68"/>
      <c r="O1" s="68"/>
    </row>
    <row r="2" spans="1:16" ht="15.75" customHeight="1" x14ac:dyDescent="0.25">
      <c r="A2" s="70"/>
      <c r="B2" s="70"/>
      <c r="C2" s="70"/>
      <c r="D2" s="70"/>
      <c r="E2" s="70"/>
      <c r="F2" s="168" t="s">
        <v>4</v>
      </c>
      <c r="G2" s="168"/>
      <c r="H2" s="168" t="s">
        <v>10</v>
      </c>
      <c r="I2" s="168"/>
      <c r="J2" s="168" t="s">
        <v>11</v>
      </c>
      <c r="K2" s="168"/>
      <c r="L2" s="169" t="s">
        <v>13</v>
      </c>
      <c r="M2" s="170"/>
    </row>
    <row r="3" spans="1:16" ht="62.25" customHeight="1" x14ac:dyDescent="0.25">
      <c r="A3" s="71" t="s">
        <v>0</v>
      </c>
      <c r="B3" s="72" t="s">
        <v>1</v>
      </c>
      <c r="C3" s="72" t="s">
        <v>2</v>
      </c>
      <c r="D3" s="72" t="s">
        <v>3</v>
      </c>
      <c r="E3" s="72" t="s">
        <v>15</v>
      </c>
      <c r="F3" s="171" t="s">
        <v>9</v>
      </c>
      <c r="G3" s="171"/>
      <c r="H3" s="171" t="s">
        <v>70</v>
      </c>
      <c r="I3" s="171"/>
      <c r="J3" s="171" t="s">
        <v>12</v>
      </c>
      <c r="K3" s="171"/>
      <c r="L3" s="172" t="s">
        <v>14</v>
      </c>
      <c r="M3" s="173"/>
      <c r="O3" s="69">
        <v>1</v>
      </c>
      <c r="P3" s="69">
        <v>1</v>
      </c>
    </row>
    <row r="4" spans="1:16" x14ac:dyDescent="0.25">
      <c r="A4" s="73"/>
      <c r="B4" s="73"/>
      <c r="C4" s="73"/>
      <c r="D4" s="73"/>
      <c r="E4" s="73"/>
      <c r="F4" s="74" t="s">
        <v>7</v>
      </c>
      <c r="G4" s="75" t="s">
        <v>8</v>
      </c>
      <c r="H4" s="75" t="s">
        <v>7</v>
      </c>
      <c r="I4" s="75" t="s">
        <v>8</v>
      </c>
      <c r="J4" s="75" t="s">
        <v>7</v>
      </c>
      <c r="K4" s="75" t="s">
        <v>8</v>
      </c>
      <c r="L4" s="75" t="s">
        <v>7</v>
      </c>
      <c r="M4" s="75" t="s">
        <v>8</v>
      </c>
      <c r="O4" s="69">
        <v>2</v>
      </c>
      <c r="P4" s="69">
        <v>3</v>
      </c>
    </row>
    <row r="5" spans="1:16" ht="1.5" customHeight="1" x14ac:dyDescent="0.25">
      <c r="A5" s="73"/>
      <c r="B5" s="73"/>
      <c r="C5" s="73"/>
      <c r="D5" s="73"/>
      <c r="E5" s="73"/>
      <c r="F5" s="73"/>
      <c r="G5" s="73"/>
      <c r="H5" s="73"/>
      <c r="I5" s="73"/>
      <c r="J5" s="73"/>
      <c r="K5" s="73"/>
      <c r="L5" s="73"/>
      <c r="M5" s="73"/>
      <c r="O5" s="69">
        <v>3</v>
      </c>
    </row>
    <row r="6" spans="1:16" ht="16.5" customHeight="1" x14ac:dyDescent="0.25">
      <c r="A6" s="153">
        <v>1</v>
      </c>
      <c r="B6" s="155" t="str">
        <f>'KEY Data Elements'!$B2</f>
        <v>Encounter, performed: hospital inpatient at admission</v>
      </c>
      <c r="C6" s="159" t="s">
        <v>242</v>
      </c>
      <c r="D6" s="157"/>
      <c r="E6" s="76" t="s">
        <v>5</v>
      </c>
      <c r="F6" s="76"/>
      <c r="G6" s="77"/>
      <c r="H6" s="76"/>
      <c r="I6" s="77"/>
      <c r="J6" s="76"/>
      <c r="K6" s="77"/>
      <c r="L6" s="76"/>
      <c r="M6" s="77"/>
    </row>
    <row r="7" spans="1:16" ht="20.25" customHeight="1" x14ac:dyDescent="0.25">
      <c r="A7" s="154"/>
      <c r="B7" s="156"/>
      <c r="C7" s="160"/>
      <c r="D7" s="158"/>
      <c r="E7" s="78" t="s">
        <v>6</v>
      </c>
      <c r="F7" s="112"/>
      <c r="G7" s="79"/>
      <c r="H7" s="78"/>
      <c r="I7" s="79"/>
      <c r="J7" s="78"/>
      <c r="K7" s="79"/>
      <c r="L7" s="78"/>
      <c r="M7" s="79"/>
    </row>
    <row r="8" spans="1:16" ht="16.5" customHeight="1" x14ac:dyDescent="0.25">
      <c r="A8" s="153">
        <v>2</v>
      </c>
      <c r="B8" s="155" t="e">
        <f>'KEY Data Elements'!#REF!</f>
        <v>#REF!</v>
      </c>
      <c r="C8" s="159" t="s">
        <v>242</v>
      </c>
      <c r="D8" s="157"/>
      <c r="E8" s="76" t="s">
        <v>5</v>
      </c>
      <c r="F8" s="76"/>
      <c r="G8" s="77"/>
      <c r="H8" s="76"/>
      <c r="I8" s="77"/>
      <c r="J8" s="76"/>
      <c r="K8" s="77"/>
      <c r="L8" s="76"/>
      <c r="M8" s="77"/>
    </row>
    <row r="9" spans="1:16" ht="24" customHeight="1" x14ac:dyDescent="0.25">
      <c r="A9" s="154"/>
      <c r="B9" s="156"/>
      <c r="C9" s="160"/>
      <c r="D9" s="158"/>
      <c r="E9" s="80" t="s">
        <v>6</v>
      </c>
      <c r="F9" s="112"/>
      <c r="G9" s="81"/>
      <c r="H9" s="80"/>
      <c r="I9" s="81"/>
      <c r="J9" s="80"/>
      <c r="K9" s="81"/>
      <c r="L9" s="80"/>
      <c r="M9" s="81"/>
    </row>
    <row r="10" spans="1:16" ht="16.5" customHeight="1" x14ac:dyDescent="0.25">
      <c r="A10" s="153">
        <v>3</v>
      </c>
      <c r="B10" s="155" t="e">
        <f>'KEY Data Elements'!#REF!</f>
        <v>#REF!</v>
      </c>
      <c r="C10" s="165"/>
      <c r="D10" s="157"/>
      <c r="E10" s="76" t="s">
        <v>5</v>
      </c>
      <c r="F10" s="76"/>
      <c r="G10" s="77"/>
      <c r="H10" s="76"/>
      <c r="I10" s="77"/>
      <c r="J10" s="76"/>
      <c r="K10" s="77"/>
      <c r="L10" s="76"/>
      <c r="M10" s="77"/>
    </row>
    <row r="11" spans="1:16" ht="51.75" customHeight="1" x14ac:dyDescent="0.25">
      <c r="A11" s="154"/>
      <c r="B11" s="156"/>
      <c r="C11" s="166"/>
      <c r="D11" s="158"/>
      <c r="E11" s="80" t="s">
        <v>6</v>
      </c>
      <c r="F11" s="112"/>
      <c r="G11" s="81"/>
      <c r="H11" s="80"/>
      <c r="I11" s="81"/>
      <c r="J11" s="80"/>
      <c r="K11" s="81"/>
      <c r="L11" s="80"/>
      <c r="M11" s="81"/>
    </row>
    <row r="12" spans="1:16" ht="16.5" customHeight="1" x14ac:dyDescent="0.25">
      <c r="A12" s="153">
        <v>4</v>
      </c>
      <c r="B12" s="155" t="e">
        <f>'KEY Data Elements'!#REF!</f>
        <v>#REF!</v>
      </c>
      <c r="C12" s="165"/>
      <c r="D12" s="157"/>
      <c r="E12" s="76" t="s">
        <v>5</v>
      </c>
      <c r="F12" s="76"/>
      <c r="G12" s="77"/>
      <c r="H12" s="76"/>
      <c r="I12" s="77"/>
      <c r="J12" s="76"/>
      <c r="K12" s="77"/>
      <c r="L12" s="76"/>
      <c r="M12" s="77"/>
    </row>
    <row r="13" spans="1:16" ht="54" customHeight="1" x14ac:dyDescent="0.25">
      <c r="A13" s="154"/>
      <c r="B13" s="156"/>
      <c r="C13" s="166"/>
      <c r="D13" s="158"/>
      <c r="E13" s="80" t="s">
        <v>6</v>
      </c>
      <c r="F13" s="112"/>
      <c r="G13" s="81"/>
      <c r="H13" s="80"/>
      <c r="I13" s="81"/>
      <c r="J13" s="80"/>
      <c r="K13" s="81"/>
      <c r="L13" s="80"/>
      <c r="M13" s="81"/>
    </row>
    <row r="14" spans="1:16" ht="16.5" customHeight="1" x14ac:dyDescent="0.25">
      <c r="A14" s="153">
        <v>5</v>
      </c>
      <c r="B14" s="155" t="str">
        <f>'KEY Data Elements'!B3</f>
        <v>Encounter characteristic: admission date and time</v>
      </c>
      <c r="C14" s="163"/>
      <c r="D14" s="157"/>
      <c r="E14" s="76" t="s">
        <v>5</v>
      </c>
      <c r="F14" s="76"/>
      <c r="G14" s="77"/>
      <c r="H14" s="76"/>
      <c r="I14" s="77"/>
      <c r="J14" s="76"/>
      <c r="K14" s="77"/>
      <c r="L14" s="76"/>
      <c r="M14" s="77"/>
    </row>
    <row r="15" spans="1:16" ht="16.5" customHeight="1" x14ac:dyDescent="0.25">
      <c r="A15" s="154"/>
      <c r="B15" s="156"/>
      <c r="C15" s="164"/>
      <c r="D15" s="158"/>
      <c r="E15" s="80" t="s">
        <v>6</v>
      </c>
      <c r="F15" s="112"/>
      <c r="G15" s="81"/>
      <c r="H15" s="80"/>
      <c r="I15" s="81"/>
      <c r="J15" s="80"/>
      <c r="K15" s="81"/>
      <c r="L15" s="80"/>
      <c r="M15" s="81"/>
    </row>
    <row r="16" spans="1:16" ht="16.5" customHeight="1" x14ac:dyDescent="0.25">
      <c r="A16" s="153">
        <v>6</v>
      </c>
      <c r="B16" s="155" t="e">
        <f>'KEY Data Elements'!#REF!</f>
        <v>#REF!</v>
      </c>
      <c r="C16" s="163"/>
      <c r="D16" s="157"/>
      <c r="E16" s="76" t="s">
        <v>5</v>
      </c>
      <c r="F16" s="76"/>
      <c r="G16" s="77"/>
      <c r="H16" s="76"/>
      <c r="I16" s="77"/>
      <c r="J16" s="76"/>
      <c r="K16" s="77"/>
      <c r="L16" s="76"/>
      <c r="M16" s="77"/>
    </row>
    <row r="17" spans="1:13" x14ac:dyDescent="0.25">
      <c r="A17" s="154"/>
      <c r="B17" s="156"/>
      <c r="C17" s="164"/>
      <c r="D17" s="158"/>
      <c r="E17" s="80" t="s">
        <v>6</v>
      </c>
      <c r="F17" s="112"/>
      <c r="G17" s="81"/>
      <c r="H17" s="80"/>
      <c r="I17" s="81"/>
      <c r="J17" s="80"/>
      <c r="K17" s="81"/>
      <c r="L17" s="80"/>
      <c r="M17" s="81"/>
    </row>
    <row r="18" spans="1:13" ht="16.5" customHeight="1" x14ac:dyDescent="0.25">
      <c r="A18" s="153">
        <v>7</v>
      </c>
      <c r="B18" s="155" t="e">
        <f>'KEY Data Elements'!#REF!</f>
        <v>#REF!</v>
      </c>
      <c r="C18" s="165" t="s">
        <v>268</v>
      </c>
      <c r="D18" s="157"/>
      <c r="E18" s="76" t="s">
        <v>5</v>
      </c>
      <c r="F18" s="76"/>
      <c r="G18" s="77"/>
      <c r="H18" s="76"/>
      <c r="I18" s="77"/>
      <c r="J18" s="76"/>
      <c r="K18" s="77"/>
      <c r="L18" s="76"/>
      <c r="M18" s="77"/>
    </row>
    <row r="19" spans="1:13" ht="26.25" customHeight="1" x14ac:dyDescent="0.25">
      <c r="A19" s="154"/>
      <c r="B19" s="156"/>
      <c r="C19" s="166"/>
      <c r="D19" s="158"/>
      <c r="E19" s="80" t="s">
        <v>6</v>
      </c>
      <c r="F19" s="112"/>
      <c r="G19" s="81"/>
      <c r="H19" s="80"/>
      <c r="I19" s="81"/>
      <c r="J19" s="80"/>
      <c r="K19" s="81"/>
      <c r="L19" s="80"/>
      <c r="M19" s="81"/>
    </row>
    <row r="20" spans="1:13" ht="16.5" customHeight="1" x14ac:dyDescent="0.25">
      <c r="A20" s="153">
        <v>8</v>
      </c>
      <c r="B20" s="155" t="e">
        <f>'KEY Data Elements'!#REF!</f>
        <v>#REF!</v>
      </c>
      <c r="C20" s="163"/>
      <c r="D20" s="157"/>
      <c r="E20" s="76" t="s">
        <v>5</v>
      </c>
      <c r="F20" s="76"/>
      <c r="G20" s="77"/>
      <c r="H20" s="76"/>
      <c r="I20" s="77"/>
      <c r="J20" s="76"/>
      <c r="K20" s="77"/>
      <c r="L20" s="76"/>
      <c r="M20" s="77"/>
    </row>
    <row r="21" spans="1:13" ht="16.5" customHeight="1" x14ac:dyDescent="0.25">
      <c r="A21" s="154"/>
      <c r="B21" s="156"/>
      <c r="C21" s="164"/>
      <c r="D21" s="158"/>
      <c r="E21" s="80" t="s">
        <v>6</v>
      </c>
      <c r="F21" s="112"/>
      <c r="G21" s="81"/>
      <c r="H21" s="80"/>
      <c r="I21" s="81"/>
      <c r="J21" s="80"/>
      <c r="K21" s="81"/>
      <c r="L21" s="80"/>
      <c r="M21" s="81"/>
    </row>
    <row r="22" spans="1:13" ht="16.5" customHeight="1" x14ac:dyDescent="0.25">
      <c r="A22" s="153">
        <v>9</v>
      </c>
      <c r="B22" s="155" t="e">
        <f>'KEY Data Elements'!#REF!</f>
        <v>#REF!</v>
      </c>
      <c r="C22" s="163"/>
      <c r="D22" s="157"/>
      <c r="E22" s="76" t="s">
        <v>5</v>
      </c>
      <c r="F22" s="76"/>
      <c r="G22" s="77"/>
      <c r="H22" s="76"/>
      <c r="I22" s="77"/>
      <c r="J22" s="76"/>
      <c r="K22" s="77"/>
      <c r="L22" s="76"/>
      <c r="M22" s="77"/>
    </row>
    <row r="23" spans="1:13" ht="36" customHeight="1" x14ac:dyDescent="0.25">
      <c r="A23" s="154"/>
      <c r="B23" s="156"/>
      <c r="C23" s="164"/>
      <c r="D23" s="158"/>
      <c r="E23" s="80" t="s">
        <v>6</v>
      </c>
      <c r="F23" s="112"/>
      <c r="G23" s="81"/>
      <c r="H23" s="80"/>
      <c r="I23" s="81"/>
      <c r="J23" s="80"/>
      <c r="K23" s="81"/>
      <c r="L23" s="80"/>
      <c r="M23" s="81"/>
    </row>
    <row r="24" spans="1:13" ht="16.5" customHeight="1" x14ac:dyDescent="0.25">
      <c r="A24" s="153">
        <v>10</v>
      </c>
      <c r="B24" s="155" t="e">
        <f>'KEY Data Elements'!#REF!</f>
        <v>#REF!</v>
      </c>
      <c r="C24" s="159"/>
      <c r="D24" s="157"/>
      <c r="E24" s="76" t="s">
        <v>5</v>
      </c>
      <c r="F24" s="76"/>
      <c r="G24" s="77"/>
      <c r="H24" s="76"/>
      <c r="I24" s="77"/>
      <c r="J24" s="76"/>
      <c r="K24" s="77"/>
      <c r="L24" s="76"/>
      <c r="M24" s="77"/>
    </row>
    <row r="25" spans="1:13" ht="21.75" customHeight="1" x14ac:dyDescent="0.25">
      <c r="A25" s="154"/>
      <c r="B25" s="156"/>
      <c r="C25" s="160"/>
      <c r="D25" s="158"/>
      <c r="E25" s="80" t="s">
        <v>6</v>
      </c>
      <c r="F25" s="112"/>
      <c r="G25" s="81"/>
      <c r="H25" s="80"/>
      <c r="I25" s="81"/>
      <c r="J25" s="80"/>
      <c r="K25" s="81"/>
      <c r="L25" s="80"/>
      <c r="M25" s="81"/>
    </row>
    <row r="26" spans="1:13" ht="16.5" customHeight="1" x14ac:dyDescent="0.25">
      <c r="A26" s="153">
        <v>11</v>
      </c>
      <c r="B26" s="155" t="e">
        <f>'KEY Data Elements'!#REF!</f>
        <v>#REF!</v>
      </c>
      <c r="C26" s="159"/>
      <c r="D26" s="157"/>
      <c r="E26" s="76" t="s">
        <v>5</v>
      </c>
      <c r="F26" s="76"/>
      <c r="G26" s="77"/>
      <c r="H26" s="76"/>
      <c r="I26" s="77"/>
      <c r="J26" s="76"/>
      <c r="K26" s="77"/>
      <c r="L26" s="76"/>
      <c r="M26" s="77"/>
    </row>
    <row r="27" spans="1:13" ht="16.5" customHeight="1" x14ac:dyDescent="0.25">
      <c r="A27" s="154"/>
      <c r="B27" s="156"/>
      <c r="C27" s="160"/>
      <c r="D27" s="158"/>
      <c r="E27" s="80" t="s">
        <v>6</v>
      </c>
      <c r="F27" s="112"/>
      <c r="G27" s="81"/>
      <c r="H27" s="80"/>
      <c r="I27" s="81"/>
      <c r="J27" s="80"/>
      <c r="K27" s="81"/>
      <c r="L27" s="80"/>
      <c r="M27" s="81"/>
    </row>
    <row r="28" spans="1:13" ht="16.5" customHeight="1" x14ac:dyDescent="0.25">
      <c r="A28" s="153">
        <v>12</v>
      </c>
      <c r="B28" s="155" t="str">
        <f>'KEY Data Elements'!B4</f>
        <v>Patient characteristic: birth date</v>
      </c>
      <c r="C28" s="159"/>
      <c r="D28" s="157"/>
      <c r="E28" s="76" t="s">
        <v>5</v>
      </c>
      <c r="F28" s="76"/>
      <c r="G28" s="77"/>
      <c r="H28" s="76"/>
      <c r="I28" s="77"/>
      <c r="J28" s="76"/>
      <c r="K28" s="77"/>
      <c r="L28" s="76"/>
      <c r="M28" s="77"/>
    </row>
    <row r="29" spans="1:13" ht="49.5" customHeight="1" x14ac:dyDescent="0.25">
      <c r="A29" s="154"/>
      <c r="B29" s="156"/>
      <c r="C29" s="160"/>
      <c r="D29" s="158"/>
      <c r="E29" s="80" t="s">
        <v>6</v>
      </c>
      <c r="F29" s="112"/>
      <c r="G29" s="81"/>
      <c r="H29" s="80"/>
      <c r="I29" s="81"/>
      <c r="J29" s="80"/>
      <c r="K29" s="81"/>
      <c r="L29" s="80"/>
      <c r="M29" s="81"/>
    </row>
    <row r="30" spans="1:13" ht="16.5" customHeight="1" x14ac:dyDescent="0.25">
      <c r="A30" s="153">
        <v>13</v>
      </c>
      <c r="B30" s="155" t="e">
        <f>'KEY Data Elements'!#REF!</f>
        <v>#REF!</v>
      </c>
      <c r="C30" s="161" t="s">
        <v>269</v>
      </c>
      <c r="D30" s="157"/>
      <c r="E30" s="76" t="s">
        <v>5</v>
      </c>
      <c r="F30" s="76"/>
      <c r="G30" s="77"/>
      <c r="H30" s="76"/>
      <c r="I30" s="77"/>
      <c r="J30" s="76"/>
      <c r="K30" s="77"/>
      <c r="L30" s="76"/>
      <c r="M30" s="77"/>
    </row>
    <row r="31" spans="1:13" ht="16.5" customHeight="1" x14ac:dyDescent="0.25">
      <c r="A31" s="154"/>
      <c r="B31" s="156"/>
      <c r="C31" s="162"/>
      <c r="D31" s="158"/>
      <c r="E31" s="80" t="s">
        <v>6</v>
      </c>
      <c r="F31" s="112"/>
      <c r="G31" s="81"/>
      <c r="H31" s="80"/>
      <c r="I31" s="81"/>
      <c r="J31" s="80"/>
      <c r="K31" s="81"/>
      <c r="L31" s="80"/>
      <c r="M31" s="81"/>
    </row>
    <row r="32" spans="1:13" ht="16.5" customHeight="1" x14ac:dyDescent="0.25">
      <c r="A32" s="153">
        <v>14</v>
      </c>
      <c r="B32" s="155" t="e">
        <f>'KEY Data Elements'!#REF!</f>
        <v>#REF!</v>
      </c>
      <c r="C32" s="161" t="s">
        <v>270</v>
      </c>
      <c r="D32" s="157"/>
      <c r="E32" s="76" t="s">
        <v>5</v>
      </c>
      <c r="F32" s="76"/>
      <c r="G32" s="77"/>
      <c r="H32" s="76"/>
      <c r="I32" s="77"/>
      <c r="J32" s="76"/>
      <c r="K32" s="77"/>
      <c r="L32" s="76"/>
      <c r="M32" s="77"/>
    </row>
    <row r="33" spans="1:13" ht="16.5" customHeight="1" x14ac:dyDescent="0.25">
      <c r="A33" s="154"/>
      <c r="B33" s="156"/>
      <c r="C33" s="162"/>
      <c r="D33" s="158"/>
      <c r="E33" s="80" t="s">
        <v>6</v>
      </c>
      <c r="F33" s="112"/>
      <c r="G33" s="81"/>
      <c r="H33" s="80"/>
      <c r="I33" s="81"/>
      <c r="J33" s="80"/>
      <c r="K33" s="81"/>
      <c r="L33" s="80"/>
      <c r="M33" s="81"/>
    </row>
    <row r="34" spans="1:13" ht="16.5" customHeight="1" x14ac:dyDescent="0.25">
      <c r="A34" s="153">
        <v>15</v>
      </c>
      <c r="B34" s="155" t="e">
        <f>'KEY Data Elements'!#REF!</f>
        <v>#REF!</v>
      </c>
      <c r="C34" s="161" t="s">
        <v>271</v>
      </c>
      <c r="D34" s="157"/>
      <c r="E34" s="76" t="s">
        <v>5</v>
      </c>
      <c r="F34" s="76"/>
      <c r="G34" s="77"/>
      <c r="H34" s="76"/>
      <c r="I34" s="77"/>
      <c r="J34" s="76"/>
      <c r="K34" s="77"/>
      <c r="L34" s="76"/>
      <c r="M34" s="77"/>
    </row>
    <row r="35" spans="1:13" ht="16.5" customHeight="1" x14ac:dyDescent="0.25">
      <c r="A35" s="154"/>
      <c r="B35" s="156"/>
      <c r="C35" s="162"/>
      <c r="D35" s="158"/>
      <c r="E35" s="80" t="s">
        <v>6</v>
      </c>
      <c r="F35" s="112"/>
      <c r="G35" s="81"/>
      <c r="H35" s="80"/>
      <c r="I35" s="81"/>
      <c r="J35" s="80"/>
      <c r="K35" s="81"/>
      <c r="L35" s="80"/>
      <c r="M35" s="81"/>
    </row>
    <row r="36" spans="1:13" ht="16.5" customHeight="1" x14ac:dyDescent="0.25">
      <c r="A36" s="153">
        <v>16</v>
      </c>
      <c r="B36" s="155" t="e">
        <f>'KEY Data Elements'!#REF!</f>
        <v>#REF!</v>
      </c>
      <c r="C36" s="161" t="s">
        <v>272</v>
      </c>
      <c r="D36" s="157"/>
      <c r="E36" s="76" t="s">
        <v>5</v>
      </c>
      <c r="F36" s="76"/>
      <c r="G36" s="77"/>
      <c r="H36" s="76"/>
      <c r="I36" s="77"/>
      <c r="J36" s="76"/>
      <c r="K36" s="77"/>
      <c r="L36" s="76"/>
      <c r="M36" s="77"/>
    </row>
    <row r="37" spans="1:13" ht="16.5" customHeight="1" x14ac:dyDescent="0.25">
      <c r="A37" s="154"/>
      <c r="B37" s="156"/>
      <c r="C37" s="162"/>
      <c r="D37" s="158"/>
      <c r="E37" s="80" t="s">
        <v>6</v>
      </c>
      <c r="F37" s="112"/>
      <c r="G37" s="81"/>
      <c r="H37" s="80"/>
      <c r="I37" s="81"/>
      <c r="J37" s="80"/>
      <c r="K37" s="81"/>
      <c r="L37" s="80"/>
      <c r="M37" s="81"/>
    </row>
    <row r="38" spans="1:13" ht="16.5" customHeight="1" x14ac:dyDescent="0.25">
      <c r="A38" s="153">
        <v>17</v>
      </c>
      <c r="B38" s="155" t="str">
        <f>'KEY Data Elements'!B5</f>
        <v>Laboratory test, performed: glomerular filtration rate</v>
      </c>
      <c r="C38" s="157" t="s">
        <v>273</v>
      </c>
      <c r="D38" s="157"/>
      <c r="E38" s="76" t="s">
        <v>5</v>
      </c>
      <c r="F38" s="76"/>
      <c r="G38" s="77"/>
      <c r="H38" s="76"/>
      <c r="I38" s="77"/>
      <c r="J38" s="76"/>
      <c r="K38" s="77"/>
      <c r="L38" s="76"/>
      <c r="M38" s="77"/>
    </row>
    <row r="39" spans="1:13" ht="16.5" customHeight="1" x14ac:dyDescent="0.25">
      <c r="A39" s="154"/>
      <c r="B39" s="156"/>
      <c r="C39" s="158"/>
      <c r="D39" s="158"/>
      <c r="E39" s="80" t="s">
        <v>6</v>
      </c>
      <c r="F39" s="112"/>
      <c r="G39" s="81"/>
      <c r="H39" s="80"/>
      <c r="I39" s="81"/>
      <c r="J39" s="80"/>
      <c r="K39" s="81"/>
      <c r="L39" s="80"/>
      <c r="M39" s="81"/>
    </row>
    <row r="40" spans="1:13" ht="16.5" customHeight="1" x14ac:dyDescent="0.25">
      <c r="A40" s="153">
        <v>18</v>
      </c>
      <c r="B40" s="155" t="str">
        <f>'KEY Data Elements'!B6</f>
        <v>Laboratory test, performed: serum creatinine</v>
      </c>
      <c r="C40" s="157" t="s">
        <v>274</v>
      </c>
      <c r="D40" s="157"/>
      <c r="E40" s="76" t="s">
        <v>5</v>
      </c>
      <c r="F40" s="76"/>
      <c r="G40" s="77"/>
      <c r="H40" s="76"/>
      <c r="I40" s="77"/>
      <c r="J40" s="76"/>
      <c r="K40" s="77"/>
      <c r="L40" s="76"/>
      <c r="M40" s="77"/>
    </row>
    <row r="41" spans="1:13" ht="16.5" customHeight="1" x14ac:dyDescent="0.25">
      <c r="A41" s="154"/>
      <c r="B41" s="156"/>
      <c r="C41" s="158"/>
      <c r="D41" s="158"/>
      <c r="E41" s="80" t="s">
        <v>6</v>
      </c>
      <c r="F41" s="112"/>
      <c r="G41" s="81"/>
      <c r="H41" s="80"/>
      <c r="I41" s="81"/>
      <c r="J41" s="80"/>
      <c r="K41" s="81"/>
      <c r="L41" s="80"/>
      <c r="M41" s="81"/>
    </row>
    <row r="42" spans="1:13" ht="16.5" customHeight="1" x14ac:dyDescent="0.3">
      <c r="A42" s="153">
        <v>19</v>
      </c>
      <c r="B42" s="155" t="str">
        <f>'KEY Data Elements'!B7</f>
        <v>Laboratory test, performed: glomerular filtration rate date and time</v>
      </c>
      <c r="C42"/>
      <c r="D42" s="157"/>
      <c r="E42" s="76" t="s">
        <v>5</v>
      </c>
      <c r="F42" s="76"/>
      <c r="G42" s="77"/>
      <c r="H42" s="76"/>
      <c r="I42" s="77"/>
      <c r="J42" s="76"/>
      <c r="K42" s="77"/>
      <c r="L42" s="76"/>
      <c r="M42" s="77"/>
    </row>
    <row r="43" spans="1:13" ht="16.5" customHeight="1" x14ac:dyDescent="0.3">
      <c r="A43" s="154"/>
      <c r="B43" s="156"/>
      <c r="C43"/>
      <c r="D43" s="158"/>
      <c r="E43" s="80" t="s">
        <v>6</v>
      </c>
      <c r="F43" s="112"/>
      <c r="G43" s="81"/>
      <c r="H43" s="80"/>
      <c r="I43" s="81"/>
      <c r="J43" s="80"/>
      <c r="K43" s="81"/>
      <c r="L43" s="80"/>
      <c r="M43" s="81"/>
    </row>
    <row r="44" spans="1:13" ht="16.5" customHeight="1" x14ac:dyDescent="0.3">
      <c r="A44" s="153">
        <v>20</v>
      </c>
      <c r="B44" s="155" t="str">
        <f>'KEY Data Elements'!B8</f>
        <v>Laboratory test, performed: serum creatinine date and time</v>
      </c>
      <c r="C44"/>
      <c r="D44" s="157"/>
      <c r="E44" s="76" t="s">
        <v>5</v>
      </c>
      <c r="F44" s="76"/>
      <c r="G44" s="77"/>
      <c r="H44" s="76"/>
      <c r="I44" s="77"/>
      <c r="J44" s="76"/>
      <c r="K44" s="77"/>
      <c r="L44" s="76"/>
      <c r="M44" s="77"/>
    </row>
    <row r="45" spans="1:13" ht="16.5" customHeight="1" x14ac:dyDescent="0.3">
      <c r="A45" s="154"/>
      <c r="B45" s="156"/>
      <c r="C45"/>
      <c r="D45" s="158"/>
      <c r="E45" s="78" t="s">
        <v>6</v>
      </c>
      <c r="F45" s="112"/>
      <c r="G45" s="81"/>
      <c r="H45" s="80"/>
      <c r="I45" s="81"/>
      <c r="J45" s="80"/>
      <c r="K45" s="81"/>
      <c r="L45" s="80"/>
      <c r="M45" s="81"/>
    </row>
    <row r="46" spans="1:13" ht="16.5" customHeight="1" x14ac:dyDescent="0.25">
      <c r="A46" s="153">
        <v>21</v>
      </c>
      <c r="B46" s="155" t="str">
        <f>'KEY Data Elements'!B9</f>
        <v>Laboratory test, result: glomerular filtration rate</v>
      </c>
      <c r="C46" s="159"/>
      <c r="D46" s="157"/>
      <c r="E46" s="76" t="s">
        <v>5</v>
      </c>
      <c r="F46" s="76"/>
      <c r="G46" s="77"/>
      <c r="H46" s="76"/>
      <c r="I46" s="77"/>
      <c r="J46" s="76"/>
      <c r="K46" s="77"/>
      <c r="L46" s="76"/>
      <c r="M46" s="77"/>
    </row>
    <row r="47" spans="1:13" ht="16.5" customHeight="1" x14ac:dyDescent="0.25">
      <c r="A47" s="154"/>
      <c r="B47" s="156"/>
      <c r="C47" s="160"/>
      <c r="D47" s="158"/>
      <c r="E47" s="80" t="s">
        <v>6</v>
      </c>
      <c r="F47" s="112"/>
      <c r="G47" s="81"/>
      <c r="H47" s="80"/>
      <c r="I47" s="81"/>
      <c r="J47" s="80"/>
      <c r="K47" s="81"/>
      <c r="L47" s="80"/>
      <c r="M47" s="81"/>
    </row>
    <row r="48" spans="1:13" ht="16.5" customHeight="1" x14ac:dyDescent="0.25">
      <c r="A48" s="153">
        <v>22</v>
      </c>
      <c r="B48" s="155" t="str">
        <f>'KEY Data Elements'!B10</f>
        <v>Laboratory test, result: serum creatinine</v>
      </c>
      <c r="C48" s="159"/>
      <c r="D48" s="157"/>
      <c r="E48" s="76" t="s">
        <v>5</v>
      </c>
      <c r="F48" s="76"/>
      <c r="G48" s="77"/>
      <c r="H48" s="76"/>
      <c r="I48" s="77"/>
      <c r="J48" s="76"/>
      <c r="K48" s="77"/>
      <c r="L48" s="76"/>
      <c r="M48" s="77"/>
    </row>
    <row r="49" spans="1:13" ht="16.5" customHeight="1" x14ac:dyDescent="0.25">
      <c r="A49" s="154"/>
      <c r="B49" s="156"/>
      <c r="C49" s="160"/>
      <c r="D49" s="158"/>
      <c r="E49" s="80" t="s">
        <v>6</v>
      </c>
      <c r="F49" s="112"/>
      <c r="G49" s="81"/>
      <c r="H49" s="80"/>
      <c r="I49" s="81"/>
      <c r="J49" s="80"/>
      <c r="K49" s="81"/>
      <c r="L49" s="80"/>
      <c r="M49" s="81"/>
    </row>
    <row r="50" spans="1:13" ht="16.5" customHeight="1" x14ac:dyDescent="0.25">
      <c r="A50" s="153">
        <v>23</v>
      </c>
      <c r="B50" s="155" t="str">
        <f>'KEY Data Elements'!B11</f>
        <v>Procedure, performed: dialysis service</v>
      </c>
      <c r="C50" s="157" t="s">
        <v>365</v>
      </c>
      <c r="D50" s="157"/>
      <c r="E50" s="76" t="s">
        <v>5</v>
      </c>
      <c r="F50" s="76"/>
      <c r="G50" s="77"/>
      <c r="H50" s="76"/>
      <c r="I50" s="77"/>
      <c r="J50" s="76"/>
      <c r="K50" s="77"/>
      <c r="L50" s="76"/>
      <c r="M50" s="77"/>
    </row>
    <row r="51" spans="1:13" ht="21.75" customHeight="1" x14ac:dyDescent="0.25">
      <c r="A51" s="154"/>
      <c r="B51" s="156"/>
      <c r="C51" s="158"/>
      <c r="D51" s="158"/>
      <c r="E51" s="80" t="s">
        <v>6</v>
      </c>
      <c r="F51" s="112"/>
      <c r="G51" s="81"/>
      <c r="H51" s="80"/>
      <c r="I51" s="81"/>
      <c r="J51" s="80"/>
      <c r="K51" s="81"/>
      <c r="L51" s="80"/>
      <c r="M51" s="81"/>
    </row>
    <row r="52" spans="1:13" ht="16.5" customHeight="1" x14ac:dyDescent="0.25">
      <c r="A52" s="153">
        <v>24</v>
      </c>
      <c r="B52" s="155" t="str">
        <f>'KEY Data Elements'!B12</f>
        <v>Procedure, performed: dialysis service date and time</v>
      </c>
      <c r="D52" s="157"/>
      <c r="E52" s="76" t="s">
        <v>5</v>
      </c>
      <c r="F52" s="76"/>
      <c r="G52" s="77"/>
      <c r="H52" s="76"/>
      <c r="I52" s="77"/>
      <c r="J52" s="76"/>
      <c r="K52" s="77"/>
      <c r="L52" s="76"/>
      <c r="M52" s="77"/>
    </row>
    <row r="53" spans="1:13" ht="25.5" customHeight="1" x14ac:dyDescent="0.25">
      <c r="A53" s="154"/>
      <c r="B53" s="156"/>
      <c r="D53" s="158"/>
      <c r="E53" s="80" t="s">
        <v>6</v>
      </c>
      <c r="F53" s="112"/>
      <c r="G53" s="81"/>
      <c r="H53" s="80"/>
      <c r="I53" s="81"/>
      <c r="J53" s="80"/>
      <c r="K53" s="81"/>
      <c r="L53" s="80"/>
      <c r="M53" s="81"/>
    </row>
    <row r="54" spans="1:13" ht="16.5" customHeight="1" x14ac:dyDescent="0.25">
      <c r="A54" s="153"/>
      <c r="B54" s="155"/>
      <c r="C54" s="157"/>
      <c r="D54" s="157"/>
      <c r="E54" s="76"/>
      <c r="F54" s="76"/>
      <c r="G54" s="77"/>
      <c r="H54" s="76"/>
      <c r="I54" s="77"/>
      <c r="J54" s="76"/>
      <c r="K54" s="77"/>
      <c r="L54" s="76"/>
      <c r="M54" s="77"/>
    </row>
    <row r="55" spans="1:13" ht="16.5" customHeight="1" x14ac:dyDescent="0.25">
      <c r="A55" s="154"/>
      <c r="B55" s="156"/>
      <c r="C55" s="158"/>
      <c r="D55" s="158"/>
      <c r="E55" s="80"/>
      <c r="F55" s="112"/>
      <c r="G55" s="81"/>
      <c r="H55" s="80"/>
      <c r="I55" s="81"/>
      <c r="J55" s="80"/>
      <c r="K55" s="81"/>
      <c r="L55" s="80"/>
      <c r="M55" s="81"/>
    </row>
    <row r="56" spans="1:13" ht="16.5" customHeight="1" x14ac:dyDescent="0.25">
      <c r="A56" s="153"/>
      <c r="B56" s="155"/>
      <c r="C56" s="157"/>
      <c r="D56" s="157"/>
      <c r="E56" s="76"/>
      <c r="F56" s="76"/>
      <c r="G56" s="77"/>
      <c r="H56" s="76"/>
      <c r="I56" s="77"/>
      <c r="J56" s="76"/>
      <c r="K56" s="77"/>
      <c r="L56" s="76"/>
      <c r="M56" s="77"/>
    </row>
    <row r="57" spans="1:13" ht="16.5" customHeight="1" x14ac:dyDescent="0.25">
      <c r="A57" s="154"/>
      <c r="B57" s="156"/>
      <c r="C57" s="158"/>
      <c r="D57" s="158"/>
      <c r="E57" s="80"/>
      <c r="F57" s="112"/>
      <c r="G57" s="81"/>
      <c r="H57" s="80"/>
      <c r="I57" s="81"/>
      <c r="J57" s="80"/>
      <c r="K57" s="81"/>
      <c r="L57" s="80"/>
      <c r="M57" s="81"/>
    </row>
    <row r="58" spans="1:13" ht="16.5" customHeight="1" x14ac:dyDescent="0.25">
      <c r="A58" s="153"/>
      <c r="B58" s="155"/>
      <c r="C58" s="157"/>
      <c r="D58" s="157"/>
      <c r="E58" s="76"/>
      <c r="F58" s="76"/>
      <c r="G58" s="77"/>
      <c r="H58" s="76"/>
      <c r="I58" s="77"/>
      <c r="J58" s="76"/>
      <c r="K58" s="77"/>
      <c r="L58" s="76"/>
      <c r="M58" s="77"/>
    </row>
    <row r="59" spans="1:13" ht="16.5" customHeight="1" x14ac:dyDescent="0.25">
      <c r="A59" s="154"/>
      <c r="B59" s="156"/>
      <c r="C59" s="158"/>
      <c r="D59" s="158"/>
      <c r="E59" s="80"/>
      <c r="F59" s="112"/>
      <c r="G59" s="81"/>
      <c r="H59" s="80"/>
      <c r="I59" s="81"/>
      <c r="J59" s="80"/>
      <c r="K59" s="81"/>
      <c r="L59" s="80"/>
      <c r="M59" s="81"/>
    </row>
    <row r="60" spans="1:13" ht="16.5" customHeight="1" x14ac:dyDescent="0.25">
      <c r="A60" s="153"/>
      <c r="B60" s="155"/>
      <c r="C60" s="157"/>
      <c r="D60" s="157"/>
      <c r="E60" s="76"/>
      <c r="F60" s="76"/>
      <c r="G60" s="77"/>
      <c r="H60" s="76"/>
      <c r="I60" s="77"/>
      <c r="J60" s="76"/>
      <c r="K60" s="77"/>
      <c r="L60" s="76"/>
      <c r="M60" s="77"/>
    </row>
    <row r="61" spans="1:13" ht="16.5" customHeight="1" x14ac:dyDescent="0.25">
      <c r="A61" s="154"/>
      <c r="B61" s="156"/>
      <c r="C61" s="158"/>
      <c r="D61" s="158"/>
      <c r="E61" s="80"/>
      <c r="F61" s="112"/>
      <c r="G61" s="81"/>
      <c r="H61" s="80"/>
      <c r="I61" s="81"/>
      <c r="J61" s="80"/>
      <c r="K61" s="81"/>
      <c r="L61" s="80"/>
      <c r="M61" s="81"/>
    </row>
    <row r="62" spans="1:13" ht="16.5" customHeight="1" x14ac:dyDescent="0.25">
      <c r="A62" s="153"/>
      <c r="B62" s="155"/>
      <c r="C62" s="157"/>
      <c r="D62" s="157"/>
      <c r="E62" s="76"/>
      <c r="F62" s="76"/>
      <c r="G62" s="77"/>
      <c r="H62" s="76"/>
      <c r="I62" s="77"/>
      <c r="J62" s="76"/>
      <c r="K62" s="77"/>
      <c r="L62" s="76"/>
      <c r="M62" s="77"/>
    </row>
    <row r="63" spans="1:13" ht="16.5" customHeight="1" x14ac:dyDescent="0.25">
      <c r="A63" s="154"/>
      <c r="B63" s="156"/>
      <c r="C63" s="158"/>
      <c r="D63" s="158"/>
      <c r="E63" s="80"/>
      <c r="F63" s="112"/>
      <c r="G63" s="81"/>
      <c r="H63" s="80"/>
      <c r="I63" s="81"/>
      <c r="J63" s="80"/>
      <c r="K63" s="81"/>
      <c r="L63" s="80"/>
      <c r="M63" s="81"/>
    </row>
    <row r="64" spans="1:13" ht="16.5" customHeight="1" x14ac:dyDescent="0.25">
      <c r="A64" s="153"/>
      <c r="B64" s="155"/>
      <c r="C64" s="157"/>
      <c r="D64" s="157"/>
      <c r="E64" s="76"/>
      <c r="F64" s="76"/>
      <c r="G64" s="77"/>
      <c r="H64" s="76"/>
      <c r="I64" s="77"/>
      <c r="J64" s="76"/>
      <c r="K64" s="77"/>
      <c r="L64" s="76"/>
      <c r="M64" s="77"/>
    </row>
    <row r="65" spans="1:13" ht="16.5" customHeight="1" x14ac:dyDescent="0.25">
      <c r="A65" s="154"/>
      <c r="B65" s="156"/>
      <c r="C65" s="158"/>
      <c r="D65" s="158"/>
      <c r="E65" s="80"/>
      <c r="F65" s="112"/>
      <c r="G65" s="81"/>
      <c r="H65" s="80"/>
      <c r="I65" s="81"/>
      <c r="J65" s="80"/>
      <c r="K65" s="81"/>
      <c r="L65" s="80"/>
      <c r="M65" s="81"/>
    </row>
    <row r="66" spans="1:13" ht="16.5" customHeight="1" x14ac:dyDescent="0.25">
      <c r="A66" s="153"/>
      <c r="B66" s="155"/>
      <c r="C66" s="157"/>
      <c r="D66" s="157"/>
      <c r="E66" s="76"/>
      <c r="F66" s="76"/>
      <c r="G66" s="77"/>
      <c r="H66" s="76"/>
      <c r="I66" s="77"/>
      <c r="J66" s="76"/>
      <c r="K66" s="77"/>
      <c r="L66" s="76"/>
      <c r="M66" s="77"/>
    </row>
    <row r="67" spans="1:13" ht="16.5" customHeight="1" x14ac:dyDescent="0.25">
      <c r="A67" s="154"/>
      <c r="B67" s="156"/>
      <c r="C67" s="158"/>
      <c r="D67" s="158"/>
      <c r="E67" s="80"/>
      <c r="F67" s="112"/>
      <c r="G67" s="81"/>
      <c r="H67" s="80"/>
      <c r="I67" s="81"/>
      <c r="J67" s="80"/>
      <c r="K67" s="81"/>
      <c r="L67" s="80"/>
      <c r="M67" s="81"/>
    </row>
    <row r="68" spans="1:13" ht="16.5" customHeight="1" x14ac:dyDescent="0.25">
      <c r="A68" s="153"/>
      <c r="B68" s="155"/>
      <c r="C68" s="157"/>
      <c r="D68" s="157"/>
      <c r="E68" s="76"/>
      <c r="F68" s="76"/>
      <c r="G68" s="77"/>
      <c r="H68" s="76"/>
      <c r="I68" s="77"/>
      <c r="J68" s="76"/>
      <c r="K68" s="77"/>
      <c r="L68" s="76"/>
      <c r="M68" s="77"/>
    </row>
    <row r="69" spans="1:13" ht="16.5" customHeight="1" x14ac:dyDescent="0.25">
      <c r="A69" s="154"/>
      <c r="B69" s="156"/>
      <c r="C69" s="158"/>
      <c r="D69" s="158"/>
      <c r="E69" s="80"/>
      <c r="F69" s="112"/>
      <c r="G69" s="81"/>
      <c r="H69" s="80"/>
      <c r="I69" s="81"/>
      <c r="J69" s="80"/>
      <c r="K69" s="81"/>
      <c r="L69" s="80"/>
      <c r="M69" s="81"/>
    </row>
    <row r="70" spans="1:13" ht="16.5" customHeight="1" x14ac:dyDescent="0.25">
      <c r="A70" s="153"/>
      <c r="B70" s="155"/>
      <c r="C70" s="157"/>
      <c r="D70" s="157"/>
      <c r="E70" s="76"/>
      <c r="F70" s="76"/>
      <c r="G70" s="77"/>
      <c r="H70" s="76"/>
      <c r="I70" s="77"/>
      <c r="J70" s="76"/>
      <c r="K70" s="77"/>
      <c r="L70" s="76"/>
      <c r="M70" s="77"/>
    </row>
    <row r="71" spans="1:13" ht="16.5" customHeight="1" x14ac:dyDescent="0.25">
      <c r="A71" s="154"/>
      <c r="B71" s="156"/>
      <c r="C71" s="158"/>
      <c r="D71" s="158"/>
      <c r="E71" s="80"/>
      <c r="F71" s="112"/>
      <c r="G71" s="81"/>
      <c r="H71" s="80"/>
      <c r="I71" s="81"/>
      <c r="J71" s="80"/>
      <c r="K71" s="81"/>
      <c r="L71" s="80"/>
      <c r="M71" s="81"/>
    </row>
    <row r="72" spans="1:13" ht="16.5" customHeight="1" x14ac:dyDescent="0.25">
      <c r="A72" s="153"/>
      <c r="B72" s="155"/>
      <c r="C72" s="157"/>
      <c r="D72" s="157"/>
      <c r="E72" s="76"/>
      <c r="F72" s="76"/>
      <c r="G72" s="77"/>
      <c r="H72" s="76"/>
      <c r="I72" s="77"/>
      <c r="J72" s="76"/>
      <c r="K72" s="77"/>
      <c r="L72" s="76"/>
      <c r="M72" s="77"/>
    </row>
    <row r="73" spans="1:13" ht="16.5" customHeight="1" x14ac:dyDescent="0.25">
      <c r="A73" s="154"/>
      <c r="B73" s="156"/>
      <c r="C73" s="158"/>
      <c r="D73" s="158"/>
      <c r="E73" s="80"/>
      <c r="F73" s="112"/>
      <c r="G73" s="81"/>
      <c r="H73" s="80"/>
      <c r="I73" s="81"/>
      <c r="J73" s="80"/>
      <c r="K73" s="81"/>
      <c r="L73" s="80"/>
      <c r="M73" s="81"/>
    </row>
    <row r="74" spans="1:13" ht="16.5" customHeight="1" x14ac:dyDescent="0.25">
      <c r="A74" s="153"/>
      <c r="B74" s="155"/>
      <c r="C74" s="157"/>
      <c r="D74" s="157"/>
      <c r="E74" s="76"/>
      <c r="F74" s="76"/>
      <c r="G74" s="77"/>
      <c r="H74" s="76"/>
      <c r="I74" s="77"/>
      <c r="J74" s="76"/>
      <c r="K74" s="77"/>
      <c r="L74" s="76"/>
      <c r="M74" s="77"/>
    </row>
    <row r="75" spans="1:13" ht="16.5" customHeight="1" x14ac:dyDescent="0.25">
      <c r="A75" s="154"/>
      <c r="B75" s="156"/>
      <c r="C75" s="158"/>
      <c r="D75" s="158"/>
      <c r="E75" s="80"/>
      <c r="F75" s="112"/>
      <c r="G75" s="81"/>
      <c r="H75" s="80"/>
      <c r="I75" s="81"/>
      <c r="J75" s="80"/>
      <c r="K75" s="81"/>
      <c r="L75" s="80"/>
      <c r="M75" s="81"/>
    </row>
    <row r="76" spans="1:13" ht="16.5" customHeight="1" x14ac:dyDescent="0.25">
      <c r="A76" s="153"/>
      <c r="B76" s="155"/>
      <c r="C76" s="157"/>
      <c r="D76" s="157"/>
      <c r="E76" s="76"/>
      <c r="F76" s="76"/>
      <c r="G76" s="77"/>
      <c r="H76" s="76"/>
      <c r="I76" s="77"/>
      <c r="J76" s="76"/>
      <c r="K76" s="77"/>
      <c r="L76" s="76"/>
      <c r="M76" s="77"/>
    </row>
    <row r="77" spans="1:13" ht="16.5" customHeight="1" x14ac:dyDescent="0.25">
      <c r="A77" s="154"/>
      <c r="B77" s="156"/>
      <c r="C77" s="158"/>
      <c r="D77" s="158"/>
      <c r="E77" s="80"/>
      <c r="F77" s="112"/>
      <c r="G77" s="81"/>
      <c r="H77" s="80"/>
      <c r="I77" s="81"/>
      <c r="J77" s="80"/>
      <c r="K77" s="81"/>
      <c r="L77" s="80"/>
      <c r="M77" s="81"/>
    </row>
    <row r="78" spans="1:13" ht="16.5" customHeight="1" x14ac:dyDescent="0.25">
      <c r="A78" s="153"/>
      <c r="B78" s="155"/>
      <c r="C78" s="157"/>
      <c r="D78" s="157"/>
      <c r="E78" s="76"/>
      <c r="F78" s="76"/>
      <c r="G78" s="77"/>
      <c r="H78" s="76"/>
      <c r="I78" s="77"/>
      <c r="J78" s="76"/>
      <c r="K78" s="77"/>
      <c r="L78" s="76"/>
      <c r="M78" s="77"/>
    </row>
    <row r="79" spans="1:13" ht="16.5" customHeight="1" x14ac:dyDescent="0.25">
      <c r="A79" s="154"/>
      <c r="B79" s="156"/>
      <c r="C79" s="158"/>
      <c r="D79" s="158"/>
      <c r="E79" s="80"/>
      <c r="F79" s="112"/>
      <c r="G79" s="81"/>
      <c r="H79" s="80"/>
      <c r="I79" s="81"/>
      <c r="J79" s="80"/>
      <c r="K79" s="81"/>
      <c r="L79" s="80"/>
      <c r="M79" s="81"/>
    </row>
    <row r="80" spans="1:13" ht="16.5" customHeight="1" x14ac:dyDescent="0.25">
      <c r="A80" s="153"/>
      <c r="B80" s="155"/>
      <c r="C80" s="157"/>
      <c r="D80" s="157"/>
      <c r="E80" s="76"/>
      <c r="F80" s="76"/>
      <c r="G80" s="77"/>
      <c r="H80" s="76"/>
      <c r="I80" s="77"/>
      <c r="J80" s="76"/>
      <c r="K80" s="77"/>
      <c r="L80" s="76"/>
      <c r="M80" s="77"/>
    </row>
    <row r="81" spans="1:13" ht="16.5" customHeight="1" x14ac:dyDescent="0.25">
      <c r="A81" s="154"/>
      <c r="B81" s="156"/>
      <c r="C81" s="158"/>
      <c r="D81" s="158"/>
      <c r="E81" s="80"/>
      <c r="F81" s="112"/>
      <c r="G81" s="81"/>
      <c r="H81" s="80"/>
      <c r="I81" s="81"/>
      <c r="J81" s="80"/>
      <c r="K81" s="81"/>
      <c r="L81" s="80"/>
      <c r="M81" s="81"/>
    </row>
  </sheetData>
  <sheetProtection selectLockedCells="1"/>
  <mergeCells count="158">
    <mergeCell ref="A1:M1"/>
    <mergeCell ref="F2:G2"/>
    <mergeCell ref="H2:I2"/>
    <mergeCell ref="J2:K2"/>
    <mergeCell ref="L2:M2"/>
    <mergeCell ref="F3:G3"/>
    <mergeCell ref="H3:I3"/>
    <mergeCell ref="J3:K3"/>
    <mergeCell ref="L3:M3"/>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42:A43"/>
    <mergeCell ref="B42:B43"/>
    <mergeCell ref="D42:D43"/>
    <mergeCell ref="A44:A45"/>
    <mergeCell ref="B44:B45"/>
    <mergeCell ref="D44:D45"/>
    <mergeCell ref="A38:A39"/>
    <mergeCell ref="B38:B39"/>
    <mergeCell ref="C38:C39"/>
    <mergeCell ref="D38:D39"/>
    <mergeCell ref="A40:A41"/>
    <mergeCell ref="B40:B41"/>
    <mergeCell ref="C40:C41"/>
    <mergeCell ref="D40:D41"/>
    <mergeCell ref="A50:A51"/>
    <mergeCell ref="B50:B51"/>
    <mergeCell ref="C50:C51"/>
    <mergeCell ref="D50:D51"/>
    <mergeCell ref="A52:A53"/>
    <mergeCell ref="B52:B53"/>
    <mergeCell ref="D52:D53"/>
    <mergeCell ref="A46:A47"/>
    <mergeCell ref="B46:B47"/>
    <mergeCell ref="C46:C47"/>
    <mergeCell ref="D46:D47"/>
    <mergeCell ref="A48:A49"/>
    <mergeCell ref="B48:B49"/>
    <mergeCell ref="C48:C49"/>
    <mergeCell ref="D48:D49"/>
    <mergeCell ref="A58:A59"/>
    <mergeCell ref="B58:B59"/>
    <mergeCell ref="C58:C59"/>
    <mergeCell ref="D58:D59"/>
    <mergeCell ref="A54:A55"/>
    <mergeCell ref="B54:B55"/>
    <mergeCell ref="C54:C55"/>
    <mergeCell ref="D54:D55"/>
    <mergeCell ref="A56:A57"/>
    <mergeCell ref="B56:B57"/>
    <mergeCell ref="C56:C57"/>
    <mergeCell ref="D56:D57"/>
    <mergeCell ref="A60:A61"/>
    <mergeCell ref="B60:B61"/>
    <mergeCell ref="C60:C61"/>
    <mergeCell ref="D60:D61"/>
    <mergeCell ref="A62:A63"/>
    <mergeCell ref="B62:B63"/>
    <mergeCell ref="C62:C63"/>
    <mergeCell ref="D62:D63"/>
    <mergeCell ref="A64:A65"/>
    <mergeCell ref="B64:B65"/>
    <mergeCell ref="C64:C65"/>
    <mergeCell ref="D64:D65"/>
    <mergeCell ref="A66:A67"/>
    <mergeCell ref="B66:B67"/>
    <mergeCell ref="C66:C67"/>
    <mergeCell ref="D66:D67"/>
    <mergeCell ref="A68:A69"/>
    <mergeCell ref="B68:B69"/>
    <mergeCell ref="C68:C69"/>
    <mergeCell ref="D68:D69"/>
    <mergeCell ref="A70:A71"/>
    <mergeCell ref="B70:B71"/>
    <mergeCell ref="C70:C71"/>
    <mergeCell ref="D70:D71"/>
    <mergeCell ref="A78:A79"/>
    <mergeCell ref="B78:B79"/>
    <mergeCell ref="C78:C79"/>
    <mergeCell ref="D78:D79"/>
    <mergeCell ref="A80:A81"/>
    <mergeCell ref="B80:B81"/>
    <mergeCell ref="C80:C81"/>
    <mergeCell ref="D80:D81"/>
    <mergeCell ref="A72:A73"/>
    <mergeCell ref="B72:B73"/>
    <mergeCell ref="C72:C73"/>
    <mergeCell ref="D72:D73"/>
    <mergeCell ref="A74:A75"/>
    <mergeCell ref="B74:B75"/>
    <mergeCell ref="C74:C75"/>
    <mergeCell ref="D74:D75"/>
    <mergeCell ref="A76:A77"/>
    <mergeCell ref="B76:B77"/>
    <mergeCell ref="C76:C77"/>
    <mergeCell ref="D76:D77"/>
  </mergeCells>
  <dataValidations count="2">
    <dataValidation type="list" showInputMessage="1" showErrorMessage="1" promptTitle="Score" sqref="F6:F43" xr:uid="{00000000-0002-0000-0400-000000000000}">
      <formula1>$P$3:$P$4</formula1>
    </dataValidation>
    <dataValidation type="list" showInputMessage="1" showErrorMessage="1" promptTitle="Score" sqref="J6:J43 H6:H43 L6:L43" xr:uid="{00000000-0002-0000-0400-000001000000}">
      <formula1>$O$3:$O$5</formula1>
    </dataValidation>
  </dataValidations>
  <pageMargins left="0.7" right="0.7" top="0.75" bottom="0.75" header="0.3" footer="0.3"/>
  <pageSetup scale="56"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81"/>
  <sheetViews>
    <sheetView view="pageBreakPreview" zoomScaleNormal="100" zoomScaleSheetLayoutView="100" workbookViewId="0">
      <selection sqref="A1:XFD1048576"/>
    </sheetView>
  </sheetViews>
  <sheetFormatPr defaultColWidth="11" defaultRowHeight="12" x14ac:dyDescent="0.25"/>
  <cols>
    <col min="1" max="1" width="4.8984375" style="69" customWidth="1"/>
    <col min="2" max="2" width="31.8984375" style="69" bestFit="1" customWidth="1"/>
    <col min="3" max="3" width="23.59765625" style="69" customWidth="1"/>
    <col min="4" max="4" width="31.19921875" style="69" customWidth="1"/>
    <col min="5" max="5" width="9.5" style="69" customWidth="1"/>
    <col min="6" max="6" width="5.69921875" style="69" customWidth="1"/>
    <col min="7" max="7" width="18.8984375" style="69" customWidth="1"/>
    <col min="8" max="8" width="5.69921875" style="69" customWidth="1"/>
    <col min="9" max="9" width="19" style="69" customWidth="1"/>
    <col min="10" max="10" width="5.69921875" style="69" customWidth="1"/>
    <col min="11" max="11" width="19.3984375" style="69" customWidth="1"/>
    <col min="12" max="12" width="4.69921875" style="69" customWidth="1"/>
    <col min="13" max="13" width="19.5" style="69" customWidth="1"/>
    <col min="14" max="14" width="0" style="69" hidden="1" customWidth="1"/>
    <col min="15" max="15" width="11" style="69" hidden="1" customWidth="1"/>
    <col min="16" max="17" width="0" style="69" hidden="1" customWidth="1"/>
    <col min="18" max="16384" width="11" style="69"/>
  </cols>
  <sheetData>
    <row r="1" spans="1:16" ht="30" customHeight="1" x14ac:dyDescent="0.25">
      <c r="A1" s="167" t="e">
        <f>CONCATENATE(#REF!,"  EHR:  ",#REF!)</f>
        <v>#REF!</v>
      </c>
      <c r="B1" s="167"/>
      <c r="C1" s="167"/>
      <c r="D1" s="167"/>
      <c r="E1" s="167"/>
      <c r="F1" s="167"/>
      <c r="G1" s="167"/>
      <c r="H1" s="167"/>
      <c r="I1" s="167"/>
      <c r="J1" s="167"/>
      <c r="K1" s="167"/>
      <c r="L1" s="167"/>
      <c r="M1" s="167"/>
      <c r="N1" s="68"/>
      <c r="O1" s="68"/>
    </row>
    <row r="2" spans="1:16" ht="15.75" customHeight="1" x14ac:dyDescent="0.25">
      <c r="A2" s="70"/>
      <c r="B2" s="70"/>
      <c r="C2" s="70"/>
      <c r="D2" s="70"/>
      <c r="E2" s="70"/>
      <c r="F2" s="168" t="s">
        <v>4</v>
      </c>
      <c r="G2" s="168"/>
      <c r="H2" s="168" t="s">
        <v>10</v>
      </c>
      <c r="I2" s="168"/>
      <c r="J2" s="168" t="s">
        <v>11</v>
      </c>
      <c r="K2" s="168"/>
      <c r="L2" s="169" t="s">
        <v>13</v>
      </c>
      <c r="M2" s="170"/>
    </row>
    <row r="3" spans="1:16" ht="62.25" customHeight="1" x14ac:dyDescent="0.25">
      <c r="A3" s="71" t="s">
        <v>0</v>
      </c>
      <c r="B3" s="72" t="s">
        <v>1</v>
      </c>
      <c r="C3" s="72" t="s">
        <v>2</v>
      </c>
      <c r="D3" s="72" t="s">
        <v>3</v>
      </c>
      <c r="E3" s="72" t="s">
        <v>15</v>
      </c>
      <c r="F3" s="171" t="s">
        <v>9</v>
      </c>
      <c r="G3" s="171"/>
      <c r="H3" s="171" t="s">
        <v>70</v>
      </c>
      <c r="I3" s="171"/>
      <c r="J3" s="171" t="s">
        <v>12</v>
      </c>
      <c r="K3" s="171"/>
      <c r="L3" s="172" t="s">
        <v>14</v>
      </c>
      <c r="M3" s="173"/>
      <c r="O3" s="69">
        <v>1</v>
      </c>
      <c r="P3" s="69">
        <v>1</v>
      </c>
    </row>
    <row r="4" spans="1:16" x14ac:dyDescent="0.25">
      <c r="A4" s="73"/>
      <c r="B4" s="73"/>
      <c r="C4" s="73"/>
      <c r="D4" s="73"/>
      <c r="E4" s="73"/>
      <c r="F4" s="74" t="s">
        <v>7</v>
      </c>
      <c r="G4" s="75" t="s">
        <v>8</v>
      </c>
      <c r="H4" s="75" t="s">
        <v>7</v>
      </c>
      <c r="I4" s="75" t="s">
        <v>8</v>
      </c>
      <c r="J4" s="75" t="s">
        <v>7</v>
      </c>
      <c r="K4" s="75" t="s">
        <v>8</v>
      </c>
      <c r="L4" s="75" t="s">
        <v>7</v>
      </c>
      <c r="M4" s="75" t="s">
        <v>8</v>
      </c>
      <c r="O4" s="69">
        <v>2</v>
      </c>
      <c r="P4" s="69">
        <v>3</v>
      </c>
    </row>
    <row r="5" spans="1:16" ht="1.5" customHeight="1" x14ac:dyDescent="0.25">
      <c r="A5" s="73"/>
      <c r="B5" s="73"/>
      <c r="C5" s="73"/>
      <c r="D5" s="73"/>
      <c r="E5" s="73"/>
      <c r="F5" s="73"/>
      <c r="G5" s="73"/>
      <c r="H5" s="73"/>
      <c r="I5" s="73"/>
      <c r="J5" s="73"/>
      <c r="K5" s="73"/>
      <c r="L5" s="73"/>
      <c r="M5" s="73"/>
      <c r="O5" s="69">
        <v>3</v>
      </c>
    </row>
    <row r="6" spans="1:16" ht="16.5" customHeight="1" x14ac:dyDescent="0.25">
      <c r="A6" s="153">
        <v>1</v>
      </c>
      <c r="B6" s="155" t="str">
        <f>'KEY Data Elements'!$B2</f>
        <v>Encounter, performed: hospital inpatient at admission</v>
      </c>
      <c r="C6" s="159" t="s">
        <v>242</v>
      </c>
      <c r="D6" s="157"/>
      <c r="E6" s="76" t="s">
        <v>5</v>
      </c>
      <c r="F6" s="76"/>
      <c r="G6" s="77"/>
      <c r="H6" s="76"/>
      <c r="I6" s="77"/>
      <c r="J6" s="76"/>
      <c r="K6" s="77"/>
      <c r="L6" s="76"/>
      <c r="M6" s="77"/>
    </row>
    <row r="7" spans="1:16" ht="20.25" customHeight="1" x14ac:dyDescent="0.25">
      <c r="A7" s="154"/>
      <c r="B7" s="156"/>
      <c r="C7" s="160"/>
      <c r="D7" s="158"/>
      <c r="E7" s="78" t="s">
        <v>6</v>
      </c>
      <c r="F7" s="112"/>
      <c r="G7" s="79"/>
      <c r="H7" s="78"/>
      <c r="I7" s="79"/>
      <c r="J7" s="78"/>
      <c r="K7" s="79"/>
      <c r="L7" s="78"/>
      <c r="M7" s="79"/>
    </row>
    <row r="8" spans="1:16" ht="16.5" customHeight="1" x14ac:dyDescent="0.25">
      <c r="A8" s="153">
        <v>2</v>
      </c>
      <c r="B8" s="155" t="e">
        <f>'KEY Data Elements'!#REF!</f>
        <v>#REF!</v>
      </c>
      <c r="C8" s="159" t="s">
        <v>242</v>
      </c>
      <c r="D8" s="157"/>
      <c r="E8" s="76" t="s">
        <v>5</v>
      </c>
      <c r="F8" s="76"/>
      <c r="G8" s="77"/>
      <c r="H8" s="76"/>
      <c r="I8" s="77"/>
      <c r="J8" s="76"/>
      <c r="K8" s="77"/>
      <c r="L8" s="76"/>
      <c r="M8" s="77"/>
    </row>
    <row r="9" spans="1:16" ht="24" customHeight="1" x14ac:dyDescent="0.25">
      <c r="A9" s="154"/>
      <c r="B9" s="156"/>
      <c r="C9" s="160"/>
      <c r="D9" s="158"/>
      <c r="E9" s="80" t="s">
        <v>6</v>
      </c>
      <c r="F9" s="112"/>
      <c r="G9" s="81"/>
      <c r="H9" s="80"/>
      <c r="I9" s="81"/>
      <c r="J9" s="80"/>
      <c r="K9" s="81"/>
      <c r="L9" s="80"/>
      <c r="M9" s="81"/>
    </row>
    <row r="10" spans="1:16" ht="16.5" customHeight="1" x14ac:dyDescent="0.25">
      <c r="A10" s="153">
        <v>3</v>
      </c>
      <c r="B10" s="155" t="e">
        <f>'KEY Data Elements'!#REF!</f>
        <v>#REF!</v>
      </c>
      <c r="C10" s="165"/>
      <c r="D10" s="157"/>
      <c r="E10" s="76" t="s">
        <v>5</v>
      </c>
      <c r="F10" s="76"/>
      <c r="G10" s="77"/>
      <c r="H10" s="76"/>
      <c r="I10" s="77"/>
      <c r="J10" s="76"/>
      <c r="K10" s="77"/>
      <c r="L10" s="76"/>
      <c r="M10" s="77"/>
    </row>
    <row r="11" spans="1:16" ht="51.75" customHeight="1" x14ac:dyDescent="0.25">
      <c r="A11" s="154"/>
      <c r="B11" s="156"/>
      <c r="C11" s="166"/>
      <c r="D11" s="158"/>
      <c r="E11" s="80" t="s">
        <v>6</v>
      </c>
      <c r="F11" s="112"/>
      <c r="G11" s="81"/>
      <c r="H11" s="80"/>
      <c r="I11" s="81"/>
      <c r="J11" s="80"/>
      <c r="K11" s="81"/>
      <c r="L11" s="80"/>
      <c r="M11" s="81"/>
    </row>
    <row r="12" spans="1:16" ht="16.5" customHeight="1" x14ac:dyDescent="0.25">
      <c r="A12" s="153">
        <v>4</v>
      </c>
      <c r="B12" s="155" t="e">
        <f>'KEY Data Elements'!#REF!</f>
        <v>#REF!</v>
      </c>
      <c r="C12" s="165"/>
      <c r="D12" s="157"/>
      <c r="E12" s="76" t="s">
        <v>5</v>
      </c>
      <c r="F12" s="76"/>
      <c r="G12" s="77"/>
      <c r="H12" s="76"/>
      <c r="I12" s="77"/>
      <c r="J12" s="76"/>
      <c r="K12" s="77"/>
      <c r="L12" s="76"/>
      <c r="M12" s="77"/>
    </row>
    <row r="13" spans="1:16" ht="54" customHeight="1" x14ac:dyDescent="0.25">
      <c r="A13" s="154"/>
      <c r="B13" s="156"/>
      <c r="C13" s="166"/>
      <c r="D13" s="158"/>
      <c r="E13" s="80" t="s">
        <v>6</v>
      </c>
      <c r="F13" s="112"/>
      <c r="G13" s="81"/>
      <c r="H13" s="80"/>
      <c r="I13" s="81"/>
      <c r="J13" s="80"/>
      <c r="K13" s="81"/>
      <c r="L13" s="80"/>
      <c r="M13" s="81"/>
    </row>
    <row r="14" spans="1:16" ht="16.5" customHeight="1" x14ac:dyDescent="0.25">
      <c r="A14" s="153">
        <v>5</v>
      </c>
      <c r="B14" s="155" t="str">
        <f>'KEY Data Elements'!B3</f>
        <v>Encounter characteristic: admission date and time</v>
      </c>
      <c r="C14" s="163"/>
      <c r="D14" s="157"/>
      <c r="E14" s="76" t="s">
        <v>5</v>
      </c>
      <c r="F14" s="76"/>
      <c r="G14" s="77"/>
      <c r="H14" s="76"/>
      <c r="I14" s="77"/>
      <c r="J14" s="76"/>
      <c r="K14" s="77"/>
      <c r="L14" s="76"/>
      <c r="M14" s="77"/>
    </row>
    <row r="15" spans="1:16" ht="16.5" customHeight="1" x14ac:dyDescent="0.25">
      <c r="A15" s="154"/>
      <c r="B15" s="156"/>
      <c r="C15" s="164"/>
      <c r="D15" s="158"/>
      <c r="E15" s="80" t="s">
        <v>6</v>
      </c>
      <c r="F15" s="112"/>
      <c r="G15" s="81"/>
      <c r="H15" s="80"/>
      <c r="I15" s="81"/>
      <c r="J15" s="80"/>
      <c r="K15" s="81"/>
      <c r="L15" s="80"/>
      <c r="M15" s="81"/>
    </row>
    <row r="16" spans="1:16" ht="16.5" customHeight="1" x14ac:dyDescent="0.25">
      <c r="A16" s="153">
        <v>6</v>
      </c>
      <c r="B16" s="155" t="e">
        <f>'KEY Data Elements'!#REF!</f>
        <v>#REF!</v>
      </c>
      <c r="C16" s="163"/>
      <c r="D16" s="157"/>
      <c r="E16" s="76" t="s">
        <v>5</v>
      </c>
      <c r="F16" s="76"/>
      <c r="G16" s="77"/>
      <c r="H16" s="76"/>
      <c r="I16" s="77"/>
      <c r="J16" s="76"/>
      <c r="K16" s="77"/>
      <c r="L16" s="76"/>
      <c r="M16" s="77"/>
    </row>
    <row r="17" spans="1:13" x14ac:dyDescent="0.25">
      <c r="A17" s="154"/>
      <c r="B17" s="156"/>
      <c r="C17" s="164"/>
      <c r="D17" s="158"/>
      <c r="E17" s="80" t="s">
        <v>6</v>
      </c>
      <c r="F17" s="112"/>
      <c r="G17" s="81"/>
      <c r="H17" s="80"/>
      <c r="I17" s="81"/>
      <c r="J17" s="80"/>
      <c r="K17" s="81"/>
      <c r="L17" s="80"/>
      <c r="M17" s="81"/>
    </row>
    <row r="18" spans="1:13" ht="16.5" customHeight="1" x14ac:dyDescent="0.25">
      <c r="A18" s="153">
        <v>7</v>
      </c>
      <c r="B18" s="155" t="e">
        <f>'KEY Data Elements'!#REF!</f>
        <v>#REF!</v>
      </c>
      <c r="C18" s="165" t="s">
        <v>268</v>
      </c>
      <c r="D18" s="157"/>
      <c r="E18" s="76" t="s">
        <v>5</v>
      </c>
      <c r="F18" s="76"/>
      <c r="G18" s="77"/>
      <c r="H18" s="76"/>
      <c r="I18" s="77"/>
      <c r="J18" s="76"/>
      <c r="K18" s="77"/>
      <c r="L18" s="76"/>
      <c r="M18" s="77"/>
    </row>
    <row r="19" spans="1:13" ht="26.25" customHeight="1" x14ac:dyDescent="0.25">
      <c r="A19" s="154"/>
      <c r="B19" s="156"/>
      <c r="C19" s="166"/>
      <c r="D19" s="158"/>
      <c r="E19" s="80" t="s">
        <v>6</v>
      </c>
      <c r="F19" s="112"/>
      <c r="G19" s="81"/>
      <c r="H19" s="80"/>
      <c r="I19" s="81"/>
      <c r="J19" s="80"/>
      <c r="K19" s="81"/>
      <c r="L19" s="80"/>
      <c r="M19" s="81"/>
    </row>
    <row r="20" spans="1:13" ht="16.5" customHeight="1" x14ac:dyDescent="0.25">
      <c r="A20" s="153">
        <v>8</v>
      </c>
      <c r="B20" s="155" t="e">
        <f>'KEY Data Elements'!#REF!</f>
        <v>#REF!</v>
      </c>
      <c r="C20" s="163"/>
      <c r="D20" s="157"/>
      <c r="E20" s="76" t="s">
        <v>5</v>
      </c>
      <c r="F20" s="76"/>
      <c r="G20" s="77"/>
      <c r="H20" s="76"/>
      <c r="I20" s="77"/>
      <c r="J20" s="76"/>
      <c r="K20" s="77"/>
      <c r="L20" s="76"/>
      <c r="M20" s="77"/>
    </row>
    <row r="21" spans="1:13" ht="16.5" customHeight="1" x14ac:dyDescent="0.25">
      <c r="A21" s="154"/>
      <c r="B21" s="156"/>
      <c r="C21" s="164"/>
      <c r="D21" s="158"/>
      <c r="E21" s="80" t="s">
        <v>6</v>
      </c>
      <c r="F21" s="112"/>
      <c r="G21" s="81"/>
      <c r="H21" s="80"/>
      <c r="I21" s="81"/>
      <c r="J21" s="80"/>
      <c r="K21" s="81"/>
      <c r="L21" s="80"/>
      <c r="M21" s="81"/>
    </row>
    <row r="22" spans="1:13" ht="16.5" customHeight="1" x14ac:dyDescent="0.25">
      <c r="A22" s="153">
        <v>9</v>
      </c>
      <c r="B22" s="155" t="e">
        <f>'KEY Data Elements'!#REF!</f>
        <v>#REF!</v>
      </c>
      <c r="C22" s="163"/>
      <c r="D22" s="157"/>
      <c r="E22" s="76" t="s">
        <v>5</v>
      </c>
      <c r="F22" s="76"/>
      <c r="G22" s="77"/>
      <c r="H22" s="76"/>
      <c r="I22" s="77"/>
      <c r="J22" s="76"/>
      <c r="K22" s="77"/>
      <c r="L22" s="76"/>
      <c r="M22" s="77"/>
    </row>
    <row r="23" spans="1:13" ht="36" customHeight="1" x14ac:dyDescent="0.25">
      <c r="A23" s="154"/>
      <c r="B23" s="156"/>
      <c r="C23" s="164"/>
      <c r="D23" s="158"/>
      <c r="E23" s="80" t="s">
        <v>6</v>
      </c>
      <c r="F23" s="112"/>
      <c r="G23" s="81"/>
      <c r="H23" s="80"/>
      <c r="I23" s="81"/>
      <c r="J23" s="80"/>
      <c r="K23" s="81"/>
      <c r="L23" s="80"/>
      <c r="M23" s="81"/>
    </row>
    <row r="24" spans="1:13" ht="16.5" customHeight="1" x14ac:dyDescent="0.25">
      <c r="A24" s="153">
        <v>10</v>
      </c>
      <c r="B24" s="155" t="e">
        <f>'KEY Data Elements'!#REF!</f>
        <v>#REF!</v>
      </c>
      <c r="C24" s="159"/>
      <c r="D24" s="157"/>
      <c r="E24" s="76" t="s">
        <v>5</v>
      </c>
      <c r="F24" s="76"/>
      <c r="G24" s="77"/>
      <c r="H24" s="76"/>
      <c r="I24" s="77"/>
      <c r="J24" s="76"/>
      <c r="K24" s="77"/>
      <c r="L24" s="76"/>
      <c r="M24" s="77"/>
    </row>
    <row r="25" spans="1:13" ht="21.75" customHeight="1" x14ac:dyDescent="0.25">
      <c r="A25" s="154"/>
      <c r="B25" s="156"/>
      <c r="C25" s="160"/>
      <c r="D25" s="158"/>
      <c r="E25" s="80" t="s">
        <v>6</v>
      </c>
      <c r="F25" s="112"/>
      <c r="G25" s="81"/>
      <c r="H25" s="80"/>
      <c r="I25" s="81"/>
      <c r="J25" s="80"/>
      <c r="K25" s="81"/>
      <c r="L25" s="80"/>
      <c r="M25" s="81"/>
    </row>
    <row r="26" spans="1:13" ht="16.5" customHeight="1" x14ac:dyDescent="0.25">
      <c r="A26" s="153">
        <v>11</v>
      </c>
      <c r="B26" s="155" t="e">
        <f>'KEY Data Elements'!#REF!</f>
        <v>#REF!</v>
      </c>
      <c r="C26" s="159"/>
      <c r="D26" s="157"/>
      <c r="E26" s="76" t="s">
        <v>5</v>
      </c>
      <c r="F26" s="76"/>
      <c r="G26" s="77"/>
      <c r="H26" s="76"/>
      <c r="I26" s="77"/>
      <c r="J26" s="76"/>
      <c r="K26" s="77"/>
      <c r="L26" s="76"/>
      <c r="M26" s="77"/>
    </row>
    <row r="27" spans="1:13" ht="16.5" customHeight="1" x14ac:dyDescent="0.25">
      <c r="A27" s="154"/>
      <c r="B27" s="156"/>
      <c r="C27" s="160"/>
      <c r="D27" s="158"/>
      <c r="E27" s="80" t="s">
        <v>6</v>
      </c>
      <c r="F27" s="112"/>
      <c r="G27" s="81"/>
      <c r="H27" s="80"/>
      <c r="I27" s="81"/>
      <c r="J27" s="80"/>
      <c r="K27" s="81"/>
      <c r="L27" s="80"/>
      <c r="M27" s="81"/>
    </row>
    <row r="28" spans="1:13" ht="16.5" customHeight="1" x14ac:dyDescent="0.25">
      <c r="A28" s="153">
        <v>12</v>
      </c>
      <c r="B28" s="155" t="str">
        <f>'KEY Data Elements'!B4</f>
        <v>Patient characteristic: birth date</v>
      </c>
      <c r="C28" s="159"/>
      <c r="D28" s="157"/>
      <c r="E28" s="76" t="s">
        <v>5</v>
      </c>
      <c r="F28" s="76"/>
      <c r="G28" s="77"/>
      <c r="H28" s="76"/>
      <c r="I28" s="77"/>
      <c r="J28" s="76"/>
      <c r="K28" s="77"/>
      <c r="L28" s="76"/>
      <c r="M28" s="77"/>
    </row>
    <row r="29" spans="1:13" ht="49.5" customHeight="1" x14ac:dyDescent="0.25">
      <c r="A29" s="154"/>
      <c r="B29" s="156"/>
      <c r="C29" s="160"/>
      <c r="D29" s="158"/>
      <c r="E29" s="80" t="s">
        <v>6</v>
      </c>
      <c r="F29" s="112"/>
      <c r="G29" s="81"/>
      <c r="H29" s="80"/>
      <c r="I29" s="81"/>
      <c r="J29" s="80"/>
      <c r="K29" s="81"/>
      <c r="L29" s="80"/>
      <c r="M29" s="81"/>
    </row>
    <row r="30" spans="1:13" ht="16.5" customHeight="1" x14ac:dyDescent="0.25">
      <c r="A30" s="153">
        <v>13</v>
      </c>
      <c r="B30" s="155" t="e">
        <f>'KEY Data Elements'!#REF!</f>
        <v>#REF!</v>
      </c>
      <c r="C30" s="161" t="s">
        <v>269</v>
      </c>
      <c r="D30" s="157"/>
      <c r="E30" s="76" t="s">
        <v>5</v>
      </c>
      <c r="F30" s="76"/>
      <c r="G30" s="77"/>
      <c r="H30" s="76"/>
      <c r="I30" s="77"/>
      <c r="J30" s="76"/>
      <c r="K30" s="77"/>
      <c r="L30" s="76"/>
      <c r="M30" s="77"/>
    </row>
    <row r="31" spans="1:13" ht="16.5" customHeight="1" x14ac:dyDescent="0.25">
      <c r="A31" s="154"/>
      <c r="B31" s="156"/>
      <c r="C31" s="162"/>
      <c r="D31" s="158"/>
      <c r="E31" s="80" t="s">
        <v>6</v>
      </c>
      <c r="F31" s="112"/>
      <c r="G31" s="81"/>
      <c r="H31" s="80"/>
      <c r="I31" s="81"/>
      <c r="J31" s="80"/>
      <c r="K31" s="81"/>
      <c r="L31" s="80"/>
      <c r="M31" s="81"/>
    </row>
    <row r="32" spans="1:13" ht="16.5" customHeight="1" x14ac:dyDescent="0.25">
      <c r="A32" s="153">
        <v>14</v>
      </c>
      <c r="B32" s="155" t="e">
        <f>'KEY Data Elements'!#REF!</f>
        <v>#REF!</v>
      </c>
      <c r="C32" s="161" t="s">
        <v>270</v>
      </c>
      <c r="D32" s="157"/>
      <c r="E32" s="76" t="s">
        <v>5</v>
      </c>
      <c r="F32" s="76"/>
      <c r="G32" s="77"/>
      <c r="H32" s="76"/>
      <c r="I32" s="77"/>
      <c r="J32" s="76"/>
      <c r="K32" s="77"/>
      <c r="L32" s="76"/>
      <c r="M32" s="77"/>
    </row>
    <row r="33" spans="1:13" ht="16.5" customHeight="1" x14ac:dyDescent="0.25">
      <c r="A33" s="154"/>
      <c r="B33" s="156"/>
      <c r="C33" s="162"/>
      <c r="D33" s="158"/>
      <c r="E33" s="80" t="s">
        <v>6</v>
      </c>
      <c r="F33" s="112"/>
      <c r="G33" s="81"/>
      <c r="H33" s="80"/>
      <c r="I33" s="81"/>
      <c r="J33" s="80"/>
      <c r="K33" s="81"/>
      <c r="L33" s="80"/>
      <c r="M33" s="81"/>
    </row>
    <row r="34" spans="1:13" ht="16.5" customHeight="1" x14ac:dyDescent="0.25">
      <c r="A34" s="153">
        <v>15</v>
      </c>
      <c r="B34" s="155" t="e">
        <f>'KEY Data Elements'!#REF!</f>
        <v>#REF!</v>
      </c>
      <c r="C34" s="161" t="s">
        <v>271</v>
      </c>
      <c r="D34" s="157"/>
      <c r="E34" s="76" t="s">
        <v>5</v>
      </c>
      <c r="F34" s="76"/>
      <c r="G34" s="77"/>
      <c r="H34" s="76"/>
      <c r="I34" s="77"/>
      <c r="J34" s="76"/>
      <c r="K34" s="77"/>
      <c r="L34" s="76"/>
      <c r="M34" s="77"/>
    </row>
    <row r="35" spans="1:13" ht="16.5" customHeight="1" x14ac:dyDescent="0.25">
      <c r="A35" s="154"/>
      <c r="B35" s="156"/>
      <c r="C35" s="162"/>
      <c r="D35" s="158"/>
      <c r="E35" s="80" t="s">
        <v>6</v>
      </c>
      <c r="F35" s="112"/>
      <c r="G35" s="81"/>
      <c r="H35" s="80"/>
      <c r="I35" s="81"/>
      <c r="J35" s="80"/>
      <c r="K35" s="81"/>
      <c r="L35" s="80"/>
      <c r="M35" s="81"/>
    </row>
    <row r="36" spans="1:13" ht="16.5" customHeight="1" x14ac:dyDescent="0.25">
      <c r="A36" s="153">
        <v>16</v>
      </c>
      <c r="B36" s="155" t="e">
        <f>'KEY Data Elements'!#REF!</f>
        <v>#REF!</v>
      </c>
      <c r="C36" s="161" t="s">
        <v>272</v>
      </c>
      <c r="D36" s="157"/>
      <c r="E36" s="76" t="s">
        <v>5</v>
      </c>
      <c r="F36" s="76"/>
      <c r="G36" s="77"/>
      <c r="H36" s="76"/>
      <c r="I36" s="77"/>
      <c r="J36" s="76"/>
      <c r="K36" s="77"/>
      <c r="L36" s="76"/>
      <c r="M36" s="77"/>
    </row>
    <row r="37" spans="1:13" ht="16.5" customHeight="1" x14ac:dyDescent="0.25">
      <c r="A37" s="154"/>
      <c r="B37" s="156"/>
      <c r="C37" s="162"/>
      <c r="D37" s="158"/>
      <c r="E37" s="80" t="s">
        <v>6</v>
      </c>
      <c r="F37" s="112"/>
      <c r="G37" s="81"/>
      <c r="H37" s="80"/>
      <c r="I37" s="81"/>
      <c r="J37" s="80"/>
      <c r="K37" s="81"/>
      <c r="L37" s="80"/>
      <c r="M37" s="81"/>
    </row>
    <row r="38" spans="1:13" ht="16.5" customHeight="1" x14ac:dyDescent="0.25">
      <c r="A38" s="153">
        <v>17</v>
      </c>
      <c r="B38" s="155" t="str">
        <f>'KEY Data Elements'!B5</f>
        <v>Laboratory test, performed: glomerular filtration rate</v>
      </c>
      <c r="C38" s="157" t="s">
        <v>273</v>
      </c>
      <c r="D38" s="157"/>
      <c r="E38" s="76" t="s">
        <v>5</v>
      </c>
      <c r="F38" s="76"/>
      <c r="G38" s="77"/>
      <c r="H38" s="76"/>
      <c r="I38" s="77"/>
      <c r="J38" s="76"/>
      <c r="K38" s="77"/>
      <c r="L38" s="76"/>
      <c r="M38" s="77"/>
    </row>
    <row r="39" spans="1:13" ht="16.5" customHeight="1" x14ac:dyDescent="0.25">
      <c r="A39" s="154"/>
      <c r="B39" s="156"/>
      <c r="C39" s="158"/>
      <c r="D39" s="158"/>
      <c r="E39" s="80" t="s">
        <v>6</v>
      </c>
      <c r="F39" s="112"/>
      <c r="G39" s="81"/>
      <c r="H39" s="80"/>
      <c r="I39" s="81"/>
      <c r="J39" s="80"/>
      <c r="K39" s="81"/>
      <c r="L39" s="80"/>
      <c r="M39" s="81"/>
    </row>
    <row r="40" spans="1:13" ht="16.5" customHeight="1" x14ac:dyDescent="0.25">
      <c r="A40" s="153">
        <v>18</v>
      </c>
      <c r="B40" s="155" t="str">
        <f>'KEY Data Elements'!B6</f>
        <v>Laboratory test, performed: serum creatinine</v>
      </c>
      <c r="C40" s="157" t="s">
        <v>274</v>
      </c>
      <c r="D40" s="157"/>
      <c r="E40" s="76" t="s">
        <v>5</v>
      </c>
      <c r="F40" s="76"/>
      <c r="G40" s="77"/>
      <c r="H40" s="76"/>
      <c r="I40" s="77"/>
      <c r="J40" s="76"/>
      <c r="K40" s="77"/>
      <c r="L40" s="76"/>
      <c r="M40" s="77"/>
    </row>
    <row r="41" spans="1:13" ht="16.5" customHeight="1" x14ac:dyDescent="0.25">
      <c r="A41" s="154"/>
      <c r="B41" s="156"/>
      <c r="C41" s="158"/>
      <c r="D41" s="158"/>
      <c r="E41" s="80" t="s">
        <v>6</v>
      </c>
      <c r="F41" s="112"/>
      <c r="G41" s="81"/>
      <c r="H41" s="80"/>
      <c r="I41" s="81"/>
      <c r="J41" s="80"/>
      <c r="K41" s="81"/>
      <c r="L41" s="80"/>
      <c r="M41" s="81"/>
    </row>
    <row r="42" spans="1:13" ht="16.5" customHeight="1" x14ac:dyDescent="0.3">
      <c r="A42" s="153">
        <v>19</v>
      </c>
      <c r="B42" s="155" t="str">
        <f>'KEY Data Elements'!B7</f>
        <v>Laboratory test, performed: glomerular filtration rate date and time</v>
      </c>
      <c r="C42"/>
      <c r="D42" s="157"/>
      <c r="E42" s="76" t="s">
        <v>5</v>
      </c>
      <c r="F42" s="76"/>
      <c r="G42" s="77"/>
      <c r="H42" s="76"/>
      <c r="I42" s="77"/>
      <c r="J42" s="76"/>
      <c r="K42" s="77"/>
      <c r="L42" s="76"/>
      <c r="M42" s="77"/>
    </row>
    <row r="43" spans="1:13" ht="16.5" customHeight="1" x14ac:dyDescent="0.3">
      <c r="A43" s="154"/>
      <c r="B43" s="156"/>
      <c r="C43"/>
      <c r="D43" s="158"/>
      <c r="E43" s="80" t="s">
        <v>6</v>
      </c>
      <c r="F43" s="112"/>
      <c r="G43" s="81"/>
      <c r="H43" s="80"/>
      <c r="I43" s="81"/>
      <c r="J43" s="80"/>
      <c r="K43" s="81"/>
      <c r="L43" s="80"/>
      <c r="M43" s="81"/>
    </row>
    <row r="44" spans="1:13" ht="16.5" customHeight="1" x14ac:dyDescent="0.3">
      <c r="A44" s="153">
        <v>20</v>
      </c>
      <c r="B44" s="155" t="str">
        <f>'KEY Data Elements'!B8</f>
        <v>Laboratory test, performed: serum creatinine date and time</v>
      </c>
      <c r="C44"/>
      <c r="D44" s="157"/>
      <c r="E44" s="76" t="s">
        <v>5</v>
      </c>
      <c r="F44" s="76"/>
      <c r="G44" s="77"/>
      <c r="H44" s="76"/>
      <c r="I44" s="77"/>
      <c r="J44" s="76"/>
      <c r="K44" s="77"/>
      <c r="L44" s="76"/>
      <c r="M44" s="77"/>
    </row>
    <row r="45" spans="1:13" ht="16.5" customHeight="1" x14ac:dyDescent="0.3">
      <c r="A45" s="154"/>
      <c r="B45" s="156"/>
      <c r="C45"/>
      <c r="D45" s="158"/>
      <c r="E45" s="78" t="s">
        <v>6</v>
      </c>
      <c r="F45" s="112"/>
      <c r="G45" s="81"/>
      <c r="H45" s="80"/>
      <c r="I45" s="81"/>
      <c r="J45" s="80"/>
      <c r="K45" s="81"/>
      <c r="L45" s="80"/>
      <c r="M45" s="81"/>
    </row>
    <row r="46" spans="1:13" ht="16.5" customHeight="1" x14ac:dyDescent="0.25">
      <c r="A46" s="153">
        <v>21</v>
      </c>
      <c r="B46" s="155" t="str">
        <f>'KEY Data Elements'!B9</f>
        <v>Laboratory test, result: glomerular filtration rate</v>
      </c>
      <c r="C46" s="159"/>
      <c r="D46" s="157"/>
      <c r="E46" s="76" t="s">
        <v>5</v>
      </c>
      <c r="F46" s="76"/>
      <c r="G46" s="77"/>
      <c r="H46" s="76"/>
      <c r="I46" s="77"/>
      <c r="J46" s="76"/>
      <c r="K46" s="77"/>
      <c r="L46" s="76"/>
      <c r="M46" s="77"/>
    </row>
    <row r="47" spans="1:13" ht="16.5" customHeight="1" x14ac:dyDescent="0.25">
      <c r="A47" s="154"/>
      <c r="B47" s="156"/>
      <c r="C47" s="160"/>
      <c r="D47" s="158"/>
      <c r="E47" s="80" t="s">
        <v>6</v>
      </c>
      <c r="F47" s="112"/>
      <c r="G47" s="81"/>
      <c r="H47" s="80"/>
      <c r="I47" s="81"/>
      <c r="J47" s="80"/>
      <c r="K47" s="81"/>
      <c r="L47" s="80"/>
      <c r="M47" s="81"/>
    </row>
    <row r="48" spans="1:13" ht="16.5" customHeight="1" x14ac:dyDescent="0.25">
      <c r="A48" s="153">
        <v>22</v>
      </c>
      <c r="B48" s="155" t="str">
        <f>'KEY Data Elements'!B10</f>
        <v>Laboratory test, result: serum creatinine</v>
      </c>
      <c r="C48" s="159"/>
      <c r="D48" s="157"/>
      <c r="E48" s="76" t="s">
        <v>5</v>
      </c>
      <c r="F48" s="76"/>
      <c r="G48" s="77"/>
      <c r="H48" s="76"/>
      <c r="I48" s="77"/>
      <c r="J48" s="76"/>
      <c r="K48" s="77"/>
      <c r="L48" s="76"/>
      <c r="M48" s="77"/>
    </row>
    <row r="49" spans="1:13" ht="16.5" customHeight="1" x14ac:dyDescent="0.25">
      <c r="A49" s="154"/>
      <c r="B49" s="156"/>
      <c r="C49" s="160"/>
      <c r="D49" s="158"/>
      <c r="E49" s="80" t="s">
        <v>6</v>
      </c>
      <c r="F49" s="112"/>
      <c r="G49" s="81"/>
      <c r="H49" s="80"/>
      <c r="I49" s="81"/>
      <c r="J49" s="80"/>
      <c r="K49" s="81"/>
      <c r="L49" s="80"/>
      <c r="M49" s="81"/>
    </row>
    <row r="50" spans="1:13" ht="16.5" customHeight="1" x14ac:dyDescent="0.25">
      <c r="A50" s="153">
        <v>23</v>
      </c>
      <c r="B50" s="155" t="str">
        <f>'KEY Data Elements'!B11</f>
        <v>Procedure, performed: dialysis service</v>
      </c>
      <c r="C50" s="157" t="s">
        <v>365</v>
      </c>
      <c r="D50" s="157"/>
      <c r="E50" s="76" t="s">
        <v>5</v>
      </c>
      <c r="F50" s="76"/>
      <c r="G50" s="77"/>
      <c r="H50" s="76"/>
      <c r="I50" s="77"/>
      <c r="J50" s="76"/>
      <c r="K50" s="77"/>
      <c r="L50" s="76"/>
      <c r="M50" s="77"/>
    </row>
    <row r="51" spans="1:13" ht="21.75" customHeight="1" x14ac:dyDescent="0.25">
      <c r="A51" s="154"/>
      <c r="B51" s="156"/>
      <c r="C51" s="158"/>
      <c r="D51" s="158"/>
      <c r="E51" s="80" t="s">
        <v>6</v>
      </c>
      <c r="F51" s="112"/>
      <c r="G51" s="81"/>
      <c r="H51" s="80"/>
      <c r="I51" s="81"/>
      <c r="J51" s="80"/>
      <c r="K51" s="81"/>
      <c r="L51" s="80"/>
      <c r="M51" s="81"/>
    </row>
    <row r="52" spans="1:13" ht="16.5" customHeight="1" x14ac:dyDescent="0.25">
      <c r="A52" s="153">
        <v>24</v>
      </c>
      <c r="B52" s="155" t="str">
        <f>'KEY Data Elements'!B12</f>
        <v>Procedure, performed: dialysis service date and time</v>
      </c>
      <c r="D52" s="157"/>
      <c r="E52" s="76" t="s">
        <v>5</v>
      </c>
      <c r="F52" s="76"/>
      <c r="G52" s="77"/>
      <c r="H52" s="76"/>
      <c r="I52" s="77"/>
      <c r="J52" s="76"/>
      <c r="K52" s="77"/>
      <c r="L52" s="76"/>
      <c r="M52" s="77"/>
    </row>
    <row r="53" spans="1:13" ht="25.5" customHeight="1" x14ac:dyDescent="0.25">
      <c r="A53" s="154"/>
      <c r="B53" s="156"/>
      <c r="D53" s="158"/>
      <c r="E53" s="80" t="s">
        <v>6</v>
      </c>
      <c r="F53" s="112"/>
      <c r="G53" s="81"/>
      <c r="H53" s="80"/>
      <c r="I53" s="81"/>
      <c r="J53" s="80"/>
      <c r="K53" s="81"/>
      <c r="L53" s="80"/>
      <c r="M53" s="81"/>
    </row>
    <row r="54" spans="1:13" ht="16.5" customHeight="1" x14ac:dyDescent="0.25">
      <c r="A54" s="153"/>
      <c r="B54" s="155"/>
      <c r="C54" s="157"/>
      <c r="D54" s="157"/>
      <c r="E54" s="76"/>
      <c r="F54" s="76"/>
      <c r="G54" s="77"/>
      <c r="H54" s="76"/>
      <c r="I54" s="77"/>
      <c r="J54" s="76"/>
      <c r="K54" s="77"/>
      <c r="L54" s="76"/>
      <c r="M54" s="77"/>
    </row>
    <row r="55" spans="1:13" ht="16.5" customHeight="1" x14ac:dyDescent="0.25">
      <c r="A55" s="154"/>
      <c r="B55" s="156"/>
      <c r="C55" s="158"/>
      <c r="D55" s="158"/>
      <c r="E55" s="80"/>
      <c r="F55" s="112"/>
      <c r="G55" s="81"/>
      <c r="H55" s="80"/>
      <c r="I55" s="81"/>
      <c r="J55" s="80"/>
      <c r="K55" s="81"/>
      <c r="L55" s="80"/>
      <c r="M55" s="81"/>
    </row>
    <row r="56" spans="1:13" ht="16.5" customHeight="1" x14ac:dyDescent="0.25">
      <c r="A56" s="153"/>
      <c r="B56" s="155"/>
      <c r="C56" s="157"/>
      <c r="D56" s="157"/>
      <c r="E56" s="76"/>
      <c r="F56" s="76"/>
      <c r="G56" s="77"/>
      <c r="H56" s="76"/>
      <c r="I56" s="77"/>
      <c r="J56" s="76"/>
      <c r="K56" s="77"/>
      <c r="L56" s="76"/>
      <c r="M56" s="77"/>
    </row>
    <row r="57" spans="1:13" ht="16.5" customHeight="1" x14ac:dyDescent="0.25">
      <c r="A57" s="154"/>
      <c r="B57" s="156"/>
      <c r="C57" s="158"/>
      <c r="D57" s="158"/>
      <c r="E57" s="80"/>
      <c r="F57" s="112"/>
      <c r="G57" s="81"/>
      <c r="H57" s="80"/>
      <c r="I57" s="81"/>
      <c r="J57" s="80"/>
      <c r="K57" s="81"/>
      <c r="L57" s="80"/>
      <c r="M57" s="81"/>
    </row>
    <row r="58" spans="1:13" ht="16.5" customHeight="1" x14ac:dyDescent="0.25">
      <c r="A58" s="153"/>
      <c r="B58" s="155"/>
      <c r="C58" s="157"/>
      <c r="D58" s="157"/>
      <c r="E58" s="76"/>
      <c r="F58" s="76"/>
      <c r="G58" s="77"/>
      <c r="H58" s="76"/>
      <c r="I58" s="77"/>
      <c r="J58" s="76"/>
      <c r="K58" s="77"/>
      <c r="L58" s="76"/>
      <c r="M58" s="77"/>
    </row>
    <row r="59" spans="1:13" ht="16.5" customHeight="1" x14ac:dyDescent="0.25">
      <c r="A59" s="154"/>
      <c r="B59" s="156"/>
      <c r="C59" s="158"/>
      <c r="D59" s="158"/>
      <c r="E59" s="80"/>
      <c r="F59" s="112"/>
      <c r="G59" s="81"/>
      <c r="H59" s="80"/>
      <c r="I59" s="81"/>
      <c r="J59" s="80"/>
      <c r="K59" s="81"/>
      <c r="L59" s="80"/>
      <c r="M59" s="81"/>
    </row>
    <row r="60" spans="1:13" ht="16.5" customHeight="1" x14ac:dyDescent="0.25">
      <c r="A60" s="153"/>
      <c r="B60" s="155"/>
      <c r="C60" s="157"/>
      <c r="D60" s="157"/>
      <c r="E60" s="76"/>
      <c r="F60" s="76"/>
      <c r="G60" s="77"/>
      <c r="H60" s="76"/>
      <c r="I60" s="77"/>
      <c r="J60" s="76"/>
      <c r="K60" s="77"/>
      <c r="L60" s="76"/>
      <c r="M60" s="77"/>
    </row>
    <row r="61" spans="1:13" ht="16.5" customHeight="1" x14ac:dyDescent="0.25">
      <c r="A61" s="154"/>
      <c r="B61" s="156"/>
      <c r="C61" s="158"/>
      <c r="D61" s="158"/>
      <c r="E61" s="80"/>
      <c r="F61" s="112"/>
      <c r="G61" s="81"/>
      <c r="H61" s="80"/>
      <c r="I61" s="81"/>
      <c r="J61" s="80"/>
      <c r="K61" s="81"/>
      <c r="L61" s="80"/>
      <c r="M61" s="81"/>
    </row>
    <row r="62" spans="1:13" ht="16.5" customHeight="1" x14ac:dyDescent="0.25">
      <c r="A62" s="153"/>
      <c r="B62" s="155"/>
      <c r="C62" s="157"/>
      <c r="D62" s="157"/>
      <c r="E62" s="76"/>
      <c r="F62" s="76"/>
      <c r="G62" s="77"/>
      <c r="H62" s="76"/>
      <c r="I62" s="77"/>
      <c r="J62" s="76"/>
      <c r="K62" s="77"/>
      <c r="L62" s="76"/>
      <c r="M62" s="77"/>
    </row>
    <row r="63" spans="1:13" ht="16.5" customHeight="1" x14ac:dyDescent="0.25">
      <c r="A63" s="154"/>
      <c r="B63" s="156"/>
      <c r="C63" s="158"/>
      <c r="D63" s="158"/>
      <c r="E63" s="80"/>
      <c r="F63" s="112"/>
      <c r="G63" s="81"/>
      <c r="H63" s="80"/>
      <c r="I63" s="81"/>
      <c r="J63" s="80"/>
      <c r="K63" s="81"/>
      <c r="L63" s="80"/>
      <c r="M63" s="81"/>
    </row>
    <row r="64" spans="1:13" ht="16.5" customHeight="1" x14ac:dyDescent="0.25">
      <c r="A64" s="153"/>
      <c r="B64" s="155"/>
      <c r="C64" s="157"/>
      <c r="D64" s="157"/>
      <c r="E64" s="76"/>
      <c r="F64" s="76"/>
      <c r="G64" s="77"/>
      <c r="H64" s="76"/>
      <c r="I64" s="77"/>
      <c r="J64" s="76"/>
      <c r="K64" s="77"/>
      <c r="L64" s="76"/>
      <c r="M64" s="77"/>
    </row>
    <row r="65" spans="1:13" ht="16.5" customHeight="1" x14ac:dyDescent="0.25">
      <c r="A65" s="154"/>
      <c r="B65" s="156"/>
      <c r="C65" s="158"/>
      <c r="D65" s="158"/>
      <c r="E65" s="80"/>
      <c r="F65" s="112"/>
      <c r="G65" s="81"/>
      <c r="H65" s="80"/>
      <c r="I65" s="81"/>
      <c r="J65" s="80"/>
      <c r="K65" s="81"/>
      <c r="L65" s="80"/>
      <c r="M65" s="81"/>
    </row>
    <row r="66" spans="1:13" ht="16.5" customHeight="1" x14ac:dyDescent="0.25">
      <c r="A66" s="153"/>
      <c r="B66" s="155"/>
      <c r="C66" s="157"/>
      <c r="D66" s="157"/>
      <c r="E66" s="76"/>
      <c r="F66" s="76"/>
      <c r="G66" s="77"/>
      <c r="H66" s="76"/>
      <c r="I66" s="77"/>
      <c r="J66" s="76"/>
      <c r="K66" s="77"/>
      <c r="L66" s="76"/>
      <c r="M66" s="77"/>
    </row>
    <row r="67" spans="1:13" ht="16.5" customHeight="1" x14ac:dyDescent="0.25">
      <c r="A67" s="154"/>
      <c r="B67" s="156"/>
      <c r="C67" s="158"/>
      <c r="D67" s="158"/>
      <c r="E67" s="80"/>
      <c r="F67" s="112"/>
      <c r="G67" s="81"/>
      <c r="H67" s="80"/>
      <c r="I67" s="81"/>
      <c r="J67" s="80"/>
      <c r="K67" s="81"/>
      <c r="L67" s="80"/>
      <c r="M67" s="81"/>
    </row>
    <row r="68" spans="1:13" ht="16.5" customHeight="1" x14ac:dyDescent="0.25">
      <c r="A68" s="153"/>
      <c r="B68" s="155"/>
      <c r="C68" s="157"/>
      <c r="D68" s="157"/>
      <c r="E68" s="76"/>
      <c r="F68" s="76"/>
      <c r="G68" s="77"/>
      <c r="H68" s="76"/>
      <c r="I68" s="77"/>
      <c r="J68" s="76"/>
      <c r="K68" s="77"/>
      <c r="L68" s="76"/>
      <c r="M68" s="77"/>
    </row>
    <row r="69" spans="1:13" ht="16.5" customHeight="1" x14ac:dyDescent="0.25">
      <c r="A69" s="154"/>
      <c r="B69" s="156"/>
      <c r="C69" s="158"/>
      <c r="D69" s="158"/>
      <c r="E69" s="80"/>
      <c r="F69" s="112"/>
      <c r="G69" s="81"/>
      <c r="H69" s="80"/>
      <c r="I69" s="81"/>
      <c r="J69" s="80"/>
      <c r="K69" s="81"/>
      <c r="L69" s="80"/>
      <c r="M69" s="81"/>
    </row>
    <row r="70" spans="1:13" ht="16.5" customHeight="1" x14ac:dyDescent="0.25">
      <c r="A70" s="153"/>
      <c r="B70" s="155"/>
      <c r="C70" s="157"/>
      <c r="D70" s="157"/>
      <c r="E70" s="76"/>
      <c r="F70" s="76"/>
      <c r="G70" s="77"/>
      <c r="H70" s="76"/>
      <c r="I70" s="77"/>
      <c r="J70" s="76"/>
      <c r="K70" s="77"/>
      <c r="L70" s="76"/>
      <c r="M70" s="77"/>
    </row>
    <row r="71" spans="1:13" ht="16.5" customHeight="1" x14ac:dyDescent="0.25">
      <c r="A71" s="154"/>
      <c r="B71" s="156"/>
      <c r="C71" s="158"/>
      <c r="D71" s="158"/>
      <c r="E71" s="80"/>
      <c r="F71" s="112"/>
      <c r="G71" s="81"/>
      <c r="H71" s="80"/>
      <c r="I71" s="81"/>
      <c r="J71" s="80"/>
      <c r="K71" s="81"/>
      <c r="L71" s="80"/>
      <c r="M71" s="81"/>
    </row>
    <row r="72" spans="1:13" ht="16.5" customHeight="1" x14ac:dyDescent="0.25">
      <c r="A72" s="153"/>
      <c r="B72" s="155"/>
      <c r="C72" s="157"/>
      <c r="D72" s="157"/>
      <c r="E72" s="76"/>
      <c r="F72" s="76"/>
      <c r="G72" s="77"/>
      <c r="H72" s="76"/>
      <c r="I72" s="77"/>
      <c r="J72" s="76"/>
      <c r="K72" s="77"/>
      <c r="L72" s="76"/>
      <c r="M72" s="77"/>
    </row>
    <row r="73" spans="1:13" ht="16.5" customHeight="1" x14ac:dyDescent="0.25">
      <c r="A73" s="154"/>
      <c r="B73" s="156"/>
      <c r="C73" s="158"/>
      <c r="D73" s="158"/>
      <c r="E73" s="80"/>
      <c r="F73" s="112"/>
      <c r="G73" s="81"/>
      <c r="H73" s="80"/>
      <c r="I73" s="81"/>
      <c r="J73" s="80"/>
      <c r="K73" s="81"/>
      <c r="L73" s="80"/>
      <c r="M73" s="81"/>
    </row>
    <row r="74" spans="1:13" ht="16.5" customHeight="1" x14ac:dyDescent="0.25">
      <c r="A74" s="153"/>
      <c r="B74" s="155"/>
      <c r="C74" s="157"/>
      <c r="D74" s="157"/>
      <c r="E74" s="76"/>
      <c r="F74" s="76"/>
      <c r="G74" s="77"/>
      <c r="H74" s="76"/>
      <c r="I74" s="77"/>
      <c r="J74" s="76"/>
      <c r="K74" s="77"/>
      <c r="L74" s="76"/>
      <c r="M74" s="77"/>
    </row>
    <row r="75" spans="1:13" ht="16.5" customHeight="1" x14ac:dyDescent="0.25">
      <c r="A75" s="154"/>
      <c r="B75" s="156"/>
      <c r="C75" s="158"/>
      <c r="D75" s="158"/>
      <c r="E75" s="80"/>
      <c r="F75" s="112"/>
      <c r="G75" s="81"/>
      <c r="H75" s="80"/>
      <c r="I75" s="81"/>
      <c r="J75" s="80"/>
      <c r="K75" s="81"/>
      <c r="L75" s="80"/>
      <c r="M75" s="81"/>
    </row>
    <row r="76" spans="1:13" ht="16.5" customHeight="1" x14ac:dyDescent="0.25">
      <c r="A76" s="153"/>
      <c r="B76" s="155"/>
      <c r="C76" s="157"/>
      <c r="D76" s="157"/>
      <c r="E76" s="76"/>
      <c r="F76" s="76"/>
      <c r="G76" s="77"/>
      <c r="H76" s="76"/>
      <c r="I76" s="77"/>
      <c r="J76" s="76"/>
      <c r="K76" s="77"/>
      <c r="L76" s="76"/>
      <c r="M76" s="77"/>
    </row>
    <row r="77" spans="1:13" ht="16.5" customHeight="1" x14ac:dyDescent="0.25">
      <c r="A77" s="154"/>
      <c r="B77" s="156"/>
      <c r="C77" s="158"/>
      <c r="D77" s="158"/>
      <c r="E77" s="80"/>
      <c r="F77" s="112"/>
      <c r="G77" s="81"/>
      <c r="H77" s="80"/>
      <c r="I77" s="81"/>
      <c r="J77" s="80"/>
      <c r="K77" s="81"/>
      <c r="L77" s="80"/>
      <c r="M77" s="81"/>
    </row>
    <row r="78" spans="1:13" ht="16.5" customHeight="1" x14ac:dyDescent="0.25">
      <c r="A78" s="153"/>
      <c r="B78" s="155"/>
      <c r="C78" s="157"/>
      <c r="D78" s="157"/>
      <c r="E78" s="76"/>
      <c r="F78" s="76"/>
      <c r="G78" s="77"/>
      <c r="H78" s="76"/>
      <c r="I78" s="77"/>
      <c r="J78" s="76"/>
      <c r="K78" s="77"/>
      <c r="L78" s="76"/>
      <c r="M78" s="77"/>
    </row>
    <row r="79" spans="1:13" ht="16.5" customHeight="1" x14ac:dyDescent="0.25">
      <c r="A79" s="154"/>
      <c r="B79" s="156"/>
      <c r="C79" s="158"/>
      <c r="D79" s="158"/>
      <c r="E79" s="80"/>
      <c r="F79" s="112"/>
      <c r="G79" s="81"/>
      <c r="H79" s="80"/>
      <c r="I79" s="81"/>
      <c r="J79" s="80"/>
      <c r="K79" s="81"/>
      <c r="L79" s="80"/>
      <c r="M79" s="81"/>
    </row>
    <row r="80" spans="1:13" ht="16.5" customHeight="1" x14ac:dyDescent="0.25">
      <c r="A80" s="153"/>
      <c r="B80" s="155"/>
      <c r="C80" s="157"/>
      <c r="D80" s="157"/>
      <c r="E80" s="76"/>
      <c r="F80" s="76"/>
      <c r="G80" s="77"/>
      <c r="H80" s="76"/>
      <c r="I80" s="77"/>
      <c r="J80" s="76"/>
      <c r="K80" s="77"/>
      <c r="L80" s="76"/>
      <c r="M80" s="77"/>
    </row>
    <row r="81" spans="1:13" ht="16.5" customHeight="1" x14ac:dyDescent="0.25">
      <c r="A81" s="154"/>
      <c r="B81" s="156"/>
      <c r="C81" s="158"/>
      <c r="D81" s="158"/>
      <c r="E81" s="80"/>
      <c r="F81" s="112"/>
      <c r="G81" s="81"/>
      <c r="H81" s="80"/>
      <c r="I81" s="81"/>
      <c r="J81" s="80"/>
      <c r="K81" s="81"/>
      <c r="L81" s="80"/>
      <c r="M81" s="81"/>
    </row>
  </sheetData>
  <sheetProtection selectLockedCells="1"/>
  <mergeCells count="158">
    <mergeCell ref="A1:M1"/>
    <mergeCell ref="F2:G2"/>
    <mergeCell ref="H2:I2"/>
    <mergeCell ref="J2:K2"/>
    <mergeCell ref="L2:M2"/>
    <mergeCell ref="F3:G3"/>
    <mergeCell ref="H3:I3"/>
    <mergeCell ref="J3:K3"/>
    <mergeCell ref="L3:M3"/>
    <mergeCell ref="A10:A11"/>
    <mergeCell ref="B10:B11"/>
    <mergeCell ref="C10:C11"/>
    <mergeCell ref="D10:D11"/>
    <mergeCell ref="A12:A13"/>
    <mergeCell ref="B12:B13"/>
    <mergeCell ref="C12:C13"/>
    <mergeCell ref="D12:D13"/>
    <mergeCell ref="A6:A7"/>
    <mergeCell ref="B6:B7"/>
    <mergeCell ref="C6:C7"/>
    <mergeCell ref="D6:D7"/>
    <mergeCell ref="A8:A9"/>
    <mergeCell ref="B8:B9"/>
    <mergeCell ref="C8:C9"/>
    <mergeCell ref="D8:D9"/>
    <mergeCell ref="A18:A19"/>
    <mergeCell ref="B18:B19"/>
    <mergeCell ref="C18:C19"/>
    <mergeCell ref="D18:D19"/>
    <mergeCell ref="A20:A21"/>
    <mergeCell ref="B20:B21"/>
    <mergeCell ref="C20:C21"/>
    <mergeCell ref="D20:D21"/>
    <mergeCell ref="A14:A15"/>
    <mergeCell ref="B14:B15"/>
    <mergeCell ref="C14:C15"/>
    <mergeCell ref="D14:D15"/>
    <mergeCell ref="A16:A17"/>
    <mergeCell ref="B16:B17"/>
    <mergeCell ref="C16:C17"/>
    <mergeCell ref="D16:D17"/>
    <mergeCell ref="A26:A27"/>
    <mergeCell ref="B26:B27"/>
    <mergeCell ref="C26:C27"/>
    <mergeCell ref="D26:D27"/>
    <mergeCell ref="A28:A29"/>
    <mergeCell ref="B28:B29"/>
    <mergeCell ref="C28:C29"/>
    <mergeCell ref="D28:D29"/>
    <mergeCell ref="A22:A23"/>
    <mergeCell ref="B22:B23"/>
    <mergeCell ref="C22:C23"/>
    <mergeCell ref="D22:D23"/>
    <mergeCell ref="A24:A25"/>
    <mergeCell ref="B24:B25"/>
    <mergeCell ref="C24:C25"/>
    <mergeCell ref="D24:D25"/>
    <mergeCell ref="A34:A35"/>
    <mergeCell ref="B34:B35"/>
    <mergeCell ref="C34:C35"/>
    <mergeCell ref="D34:D35"/>
    <mergeCell ref="A36:A37"/>
    <mergeCell ref="B36:B37"/>
    <mergeCell ref="C36:C37"/>
    <mergeCell ref="D36:D37"/>
    <mergeCell ref="A30:A31"/>
    <mergeCell ref="B30:B31"/>
    <mergeCell ref="C30:C31"/>
    <mergeCell ref="D30:D31"/>
    <mergeCell ref="A32:A33"/>
    <mergeCell ref="B32:B33"/>
    <mergeCell ref="C32:C33"/>
    <mergeCell ref="D32:D33"/>
    <mergeCell ref="A42:A43"/>
    <mergeCell ref="B42:B43"/>
    <mergeCell ref="D42:D43"/>
    <mergeCell ref="A44:A45"/>
    <mergeCell ref="B44:B45"/>
    <mergeCell ref="D44:D45"/>
    <mergeCell ref="A38:A39"/>
    <mergeCell ref="B38:B39"/>
    <mergeCell ref="C38:C39"/>
    <mergeCell ref="D38:D39"/>
    <mergeCell ref="A40:A41"/>
    <mergeCell ref="B40:B41"/>
    <mergeCell ref="C40:C41"/>
    <mergeCell ref="D40:D41"/>
    <mergeCell ref="A50:A51"/>
    <mergeCell ref="B50:B51"/>
    <mergeCell ref="C50:C51"/>
    <mergeCell ref="D50:D51"/>
    <mergeCell ref="A52:A53"/>
    <mergeCell ref="B52:B53"/>
    <mergeCell ref="D52:D53"/>
    <mergeCell ref="A46:A47"/>
    <mergeCell ref="B46:B47"/>
    <mergeCell ref="C46:C47"/>
    <mergeCell ref="D46:D47"/>
    <mergeCell ref="A48:A49"/>
    <mergeCell ref="B48:B49"/>
    <mergeCell ref="C48:C49"/>
    <mergeCell ref="D48:D49"/>
    <mergeCell ref="A58:A59"/>
    <mergeCell ref="B58:B59"/>
    <mergeCell ref="C58:C59"/>
    <mergeCell ref="D58:D59"/>
    <mergeCell ref="A54:A55"/>
    <mergeCell ref="B54:B55"/>
    <mergeCell ref="C54:C55"/>
    <mergeCell ref="D54:D55"/>
    <mergeCell ref="A56:A57"/>
    <mergeCell ref="B56:B57"/>
    <mergeCell ref="C56:C57"/>
    <mergeCell ref="D56:D57"/>
    <mergeCell ref="A60:A61"/>
    <mergeCell ref="B60:B61"/>
    <mergeCell ref="C60:C61"/>
    <mergeCell ref="D60:D61"/>
    <mergeCell ref="A62:A63"/>
    <mergeCell ref="B62:B63"/>
    <mergeCell ref="C62:C63"/>
    <mergeCell ref="D62:D63"/>
    <mergeCell ref="A64:A65"/>
    <mergeCell ref="B64:B65"/>
    <mergeCell ref="C64:C65"/>
    <mergeCell ref="D64:D65"/>
    <mergeCell ref="A66:A67"/>
    <mergeCell ref="B66:B67"/>
    <mergeCell ref="C66:C67"/>
    <mergeCell ref="D66:D67"/>
    <mergeCell ref="A68:A69"/>
    <mergeCell ref="B68:B69"/>
    <mergeCell ref="C68:C69"/>
    <mergeCell ref="D68:D69"/>
    <mergeCell ref="A70:A71"/>
    <mergeCell ref="B70:B71"/>
    <mergeCell ref="C70:C71"/>
    <mergeCell ref="D70:D71"/>
    <mergeCell ref="A78:A79"/>
    <mergeCell ref="B78:B79"/>
    <mergeCell ref="C78:C79"/>
    <mergeCell ref="D78:D79"/>
    <mergeCell ref="A80:A81"/>
    <mergeCell ref="B80:B81"/>
    <mergeCell ref="C80:C81"/>
    <mergeCell ref="D80:D81"/>
    <mergeCell ref="A72:A73"/>
    <mergeCell ref="B72:B73"/>
    <mergeCell ref="C72:C73"/>
    <mergeCell ref="D72:D73"/>
    <mergeCell ref="A74:A75"/>
    <mergeCell ref="B74:B75"/>
    <mergeCell ref="C74:C75"/>
    <mergeCell ref="D74:D75"/>
    <mergeCell ref="A76:A77"/>
    <mergeCell ref="B76:B77"/>
    <mergeCell ref="C76:C77"/>
    <mergeCell ref="D76:D77"/>
  </mergeCells>
  <dataValidations disablePrompts="1" count="2">
    <dataValidation type="list" showInputMessage="1" showErrorMessage="1" promptTitle="Score" sqref="F6:F43" xr:uid="{00000000-0002-0000-0500-000000000000}">
      <formula1>$P$3:$P$4</formula1>
    </dataValidation>
    <dataValidation type="list" showInputMessage="1" showErrorMessage="1" promptTitle="Score" sqref="J6:J43 H6:H43 L6:L43" xr:uid="{00000000-0002-0000-0500-000001000000}">
      <formula1>$O$3:$O$5</formula1>
    </dataValidation>
  </dataValidations>
  <pageMargins left="0.7" right="0.7" top="0.75" bottom="0.75" header="0.3" footer="0.3"/>
  <pageSetup scale="56" fitToHeight="0"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0"/>
  <sheetViews>
    <sheetView view="pageBreakPreview" zoomScale="90" zoomScaleNormal="89" zoomScaleSheetLayoutView="90" zoomScalePageLayoutView="89" workbookViewId="0">
      <selection sqref="A1:XFD1048576"/>
    </sheetView>
  </sheetViews>
  <sheetFormatPr defaultColWidth="8.8984375" defaultRowHeight="15.6" x14ac:dyDescent="0.3"/>
  <cols>
    <col min="1" max="1" width="81.8984375" style="83" bestFit="1" customWidth="1"/>
    <col min="2" max="2" width="13.8984375" style="83" customWidth="1"/>
    <col min="3" max="3" width="12.09765625" style="83" customWidth="1"/>
    <col min="4" max="4" width="12.5" style="83" customWidth="1"/>
    <col min="5" max="5" width="11.3984375" style="83" customWidth="1"/>
    <col min="6" max="6" width="8.69921875" style="83" customWidth="1"/>
    <col min="7" max="7" width="12.09765625" style="83" customWidth="1"/>
    <col min="8" max="9" width="11" style="83" customWidth="1"/>
    <col min="10" max="10" width="13.09765625" style="83" customWidth="1"/>
    <col min="11" max="11" width="8.8984375" style="83" customWidth="1"/>
    <col min="12" max="12" width="27.8984375" style="83" customWidth="1"/>
    <col min="13" max="16384" width="8.8984375" style="83"/>
  </cols>
  <sheetData>
    <row r="1" spans="1:12" ht="29.25" customHeight="1" x14ac:dyDescent="0.5">
      <c r="A1" s="176" t="e">
        <f>CONCATENATE("Analysis:  ",#REF!)</f>
        <v>#REF!</v>
      </c>
      <c r="B1" s="176"/>
      <c r="C1" s="176"/>
      <c r="D1" s="176"/>
      <c r="E1" s="176"/>
      <c r="F1" s="176"/>
      <c r="G1" s="176"/>
      <c r="H1" s="176"/>
      <c r="I1" s="176"/>
      <c r="J1" s="176"/>
      <c r="K1" s="176"/>
      <c r="L1" s="176"/>
    </row>
    <row r="2" spans="1:12" ht="25.8" x14ac:dyDescent="0.5">
      <c r="A2" s="174" t="s">
        <v>74</v>
      </c>
      <c r="B2" s="174"/>
      <c r="C2" s="174"/>
      <c r="D2" s="174"/>
      <c r="E2" s="174"/>
      <c r="F2" s="84"/>
      <c r="G2" s="174" t="s">
        <v>75</v>
      </c>
      <c r="H2" s="174"/>
      <c r="I2" s="174"/>
      <c r="J2" s="174"/>
      <c r="K2" s="174"/>
      <c r="L2" s="174"/>
    </row>
    <row r="3" spans="1:12" ht="117" customHeight="1" x14ac:dyDescent="0.3">
      <c r="A3" s="85" t="s">
        <v>76</v>
      </c>
      <c r="B3" s="86" t="s">
        <v>4</v>
      </c>
      <c r="C3" s="86" t="s">
        <v>10</v>
      </c>
      <c r="D3" s="86" t="s">
        <v>11</v>
      </c>
      <c r="E3" s="86" t="s">
        <v>13</v>
      </c>
      <c r="F3" s="87"/>
      <c r="G3" s="86" t="s">
        <v>77</v>
      </c>
      <c r="H3" s="86" t="s">
        <v>78</v>
      </c>
      <c r="I3" s="86" t="s">
        <v>79</v>
      </c>
      <c r="J3" s="86" t="s">
        <v>80</v>
      </c>
      <c r="K3" s="86" t="s">
        <v>81</v>
      </c>
      <c r="L3" s="86" t="s">
        <v>82</v>
      </c>
    </row>
    <row r="4" spans="1:12" x14ac:dyDescent="0.3">
      <c r="A4" s="82" t="s">
        <v>247</v>
      </c>
      <c r="B4" s="87" t="e">
        <f>#REF!</f>
        <v>#REF!</v>
      </c>
      <c r="C4" s="87" t="e">
        <f>#REF!</f>
        <v>#REF!</v>
      </c>
      <c r="D4" s="87" t="e">
        <f>#REF!</f>
        <v>#REF!</v>
      </c>
      <c r="E4" s="87" t="e">
        <f>#REF!</f>
        <v>#REF!</v>
      </c>
      <c r="F4" s="87"/>
      <c r="G4" s="87" t="e">
        <f>AVERAGEIF(B4:E27, "&gt;0")</f>
        <v>#DIV/0!</v>
      </c>
      <c r="H4" s="87">
        <f>COUNTIF(B4:E27,"&lt;&gt;0")</f>
        <v>96</v>
      </c>
      <c r="I4" s="87">
        <f>SUM(3*H4)</f>
        <v>288</v>
      </c>
      <c r="J4" s="87">
        <f>COUNTIF(B4:E27,"3")</f>
        <v>0</v>
      </c>
      <c r="K4" s="87">
        <f>SUM(3*J4)</f>
        <v>0</v>
      </c>
      <c r="L4" s="88">
        <f>SUM(J4/H4)</f>
        <v>0</v>
      </c>
    </row>
    <row r="5" spans="1:12" x14ac:dyDescent="0.3">
      <c r="A5" s="82" t="s">
        <v>248</v>
      </c>
      <c r="B5" s="87" t="e">
        <f>#REF!</f>
        <v>#REF!</v>
      </c>
      <c r="C5" s="87" t="e">
        <f>#REF!</f>
        <v>#REF!</v>
      </c>
      <c r="D5" s="87" t="e">
        <f>#REF!</f>
        <v>#REF!</v>
      </c>
      <c r="E5" s="87" t="e">
        <f>#REF!</f>
        <v>#REF!</v>
      </c>
    </row>
    <row r="6" spans="1:12" x14ac:dyDescent="0.3">
      <c r="A6" s="83" t="s">
        <v>249</v>
      </c>
      <c r="B6" s="87" t="e">
        <f>#REF!</f>
        <v>#REF!</v>
      </c>
      <c r="C6" s="87" t="e">
        <f>#REF!</f>
        <v>#REF!</v>
      </c>
      <c r="D6" s="87" t="e">
        <f>#REF!</f>
        <v>#REF!</v>
      </c>
      <c r="E6" s="87" t="e">
        <f>#REF!</f>
        <v>#REF!</v>
      </c>
    </row>
    <row r="7" spans="1:12" x14ac:dyDescent="0.3">
      <c r="A7" s="83" t="s">
        <v>250</v>
      </c>
      <c r="B7" s="87" t="e">
        <f>#REF!</f>
        <v>#REF!</v>
      </c>
      <c r="C7" s="87" t="e">
        <f>#REF!</f>
        <v>#REF!</v>
      </c>
      <c r="D7" s="87" t="e">
        <f>#REF!</f>
        <v>#REF!</v>
      </c>
      <c r="E7" s="87" t="e">
        <f>#REF!</f>
        <v>#REF!</v>
      </c>
    </row>
    <row r="8" spans="1:12" x14ac:dyDescent="0.3">
      <c r="A8" s="82" t="s">
        <v>251</v>
      </c>
      <c r="B8" s="87" t="e">
        <f>#REF!</f>
        <v>#REF!</v>
      </c>
      <c r="C8" s="87" t="e">
        <f>#REF!</f>
        <v>#REF!</v>
      </c>
      <c r="D8" s="87" t="e">
        <f>#REF!</f>
        <v>#REF!</v>
      </c>
      <c r="E8" s="87" t="e">
        <f>#REF!</f>
        <v>#REF!</v>
      </c>
    </row>
    <row r="9" spans="1:12" x14ac:dyDescent="0.3">
      <c r="A9" s="82" t="s">
        <v>252</v>
      </c>
      <c r="B9" s="87" t="e">
        <f>#REF!</f>
        <v>#REF!</v>
      </c>
      <c r="C9" s="87" t="e">
        <f>#REF!</f>
        <v>#REF!</v>
      </c>
      <c r="D9" s="87" t="e">
        <f>#REF!</f>
        <v>#REF!</v>
      </c>
      <c r="E9" s="87" t="e">
        <f>#REF!</f>
        <v>#REF!</v>
      </c>
    </row>
    <row r="10" spans="1:12" x14ac:dyDescent="0.3">
      <c r="A10" s="82" t="s">
        <v>253</v>
      </c>
      <c r="B10" s="87" t="e">
        <f>#REF!</f>
        <v>#REF!</v>
      </c>
      <c r="C10" s="87" t="e">
        <f>#REF!</f>
        <v>#REF!</v>
      </c>
      <c r="D10" s="87" t="e">
        <f>#REF!</f>
        <v>#REF!</v>
      </c>
      <c r="E10" s="87" t="e">
        <f>#REF!</f>
        <v>#REF!</v>
      </c>
    </row>
    <row r="11" spans="1:12" x14ac:dyDescent="0.3">
      <c r="A11" s="83" t="s">
        <v>254</v>
      </c>
      <c r="B11" s="87" t="e">
        <f>#REF!</f>
        <v>#REF!</v>
      </c>
      <c r="C11" s="87" t="e">
        <f>#REF!</f>
        <v>#REF!</v>
      </c>
      <c r="D11" s="87" t="e">
        <f>#REF!</f>
        <v>#REF!</v>
      </c>
      <c r="E11" s="87" t="e">
        <f>#REF!</f>
        <v>#REF!</v>
      </c>
    </row>
    <row r="12" spans="1:12" x14ac:dyDescent="0.3">
      <c r="A12" s="113" t="s">
        <v>255</v>
      </c>
      <c r="B12" s="87" t="e">
        <f>#REF!</f>
        <v>#REF!</v>
      </c>
      <c r="C12" s="87" t="e">
        <f>#REF!</f>
        <v>#REF!</v>
      </c>
      <c r="D12" s="87" t="e">
        <f>#REF!</f>
        <v>#REF!</v>
      </c>
      <c r="E12" s="87" t="e">
        <f>#REF!</f>
        <v>#REF!</v>
      </c>
    </row>
    <row r="13" spans="1:12" x14ac:dyDescent="0.3">
      <c r="A13" s="82" t="s">
        <v>256</v>
      </c>
      <c r="B13" s="87" t="e">
        <f>#REF!</f>
        <v>#REF!</v>
      </c>
      <c r="C13" s="87" t="e">
        <f>#REF!</f>
        <v>#REF!</v>
      </c>
      <c r="D13" s="87" t="e">
        <f>#REF!</f>
        <v>#REF!</v>
      </c>
      <c r="E13" s="87" t="e">
        <f>#REF!</f>
        <v>#REF!</v>
      </c>
    </row>
    <row r="14" spans="1:12" x14ac:dyDescent="0.3">
      <c r="A14" s="82" t="s">
        <v>257</v>
      </c>
      <c r="B14" s="87" t="e">
        <f>#REF!</f>
        <v>#REF!</v>
      </c>
      <c r="C14" s="87" t="e">
        <f>#REF!</f>
        <v>#REF!</v>
      </c>
      <c r="D14" s="87" t="e">
        <f>#REF!</f>
        <v>#REF!</v>
      </c>
      <c r="E14" s="87" t="e">
        <f>#REF!</f>
        <v>#REF!</v>
      </c>
    </row>
    <row r="15" spans="1:12" x14ac:dyDescent="0.3">
      <c r="A15" s="82" t="s">
        <v>258</v>
      </c>
      <c r="B15" s="87" t="e">
        <f>#REF!</f>
        <v>#REF!</v>
      </c>
      <c r="C15" s="87" t="e">
        <f>#REF!</f>
        <v>#REF!</v>
      </c>
      <c r="D15" s="87" t="e">
        <f>#REF!</f>
        <v>#REF!</v>
      </c>
      <c r="E15" s="87" t="e">
        <f>#REF!</f>
        <v>#REF!</v>
      </c>
    </row>
    <row r="16" spans="1:12" x14ac:dyDescent="0.3">
      <c r="A16" s="82" t="s">
        <v>259</v>
      </c>
      <c r="B16" s="87" t="e">
        <f>#REF!</f>
        <v>#REF!</v>
      </c>
      <c r="C16" s="87" t="e">
        <f>#REF!</f>
        <v>#REF!</v>
      </c>
      <c r="D16" s="87" t="e">
        <f>#REF!</f>
        <v>#REF!</v>
      </c>
      <c r="E16" s="87" t="e">
        <f>#REF!</f>
        <v>#REF!</v>
      </c>
    </row>
    <row r="17" spans="1:5" x14ac:dyDescent="0.3">
      <c r="A17" s="82" t="s">
        <v>260</v>
      </c>
      <c r="B17" s="87" t="e">
        <f>#REF!</f>
        <v>#REF!</v>
      </c>
      <c r="C17" s="87" t="e">
        <f>#REF!</f>
        <v>#REF!</v>
      </c>
      <c r="D17" s="87" t="e">
        <f>#REF!</f>
        <v>#REF!</v>
      </c>
      <c r="E17" s="87" t="e">
        <f>#REF!</f>
        <v>#REF!</v>
      </c>
    </row>
    <row r="18" spans="1:5" x14ac:dyDescent="0.3">
      <c r="A18" s="82" t="s">
        <v>261</v>
      </c>
      <c r="B18" s="87" t="e">
        <f>#REF!</f>
        <v>#REF!</v>
      </c>
      <c r="C18" s="87" t="e">
        <f>#REF!</f>
        <v>#REF!</v>
      </c>
      <c r="D18" s="87" t="e">
        <f>#REF!</f>
        <v>#REF!</v>
      </c>
      <c r="E18" s="87" t="e">
        <f>#REF!</f>
        <v>#REF!</v>
      </c>
    </row>
    <row r="19" spans="1:5" x14ac:dyDescent="0.3">
      <c r="A19" s="82" t="s">
        <v>262</v>
      </c>
      <c r="B19" s="87" t="e">
        <f>#REF!</f>
        <v>#REF!</v>
      </c>
      <c r="C19" s="87" t="e">
        <f>#REF!</f>
        <v>#REF!</v>
      </c>
      <c r="D19" s="87" t="e">
        <f>#REF!</f>
        <v>#REF!</v>
      </c>
      <c r="E19" s="87" t="e">
        <f>#REF!</f>
        <v>#REF!</v>
      </c>
    </row>
    <row r="20" spans="1:5" x14ac:dyDescent="0.3">
      <c r="A20" s="82" t="s">
        <v>263</v>
      </c>
      <c r="B20" s="87" t="e">
        <f>#REF!</f>
        <v>#REF!</v>
      </c>
      <c r="C20" s="87" t="e">
        <f>#REF!</f>
        <v>#REF!</v>
      </c>
      <c r="D20" s="87" t="e">
        <f>#REF!</f>
        <v>#REF!</v>
      </c>
      <c r="E20" s="87" t="e">
        <f>#REF!</f>
        <v>#REF!</v>
      </c>
    </row>
    <row r="21" spans="1:5" x14ac:dyDescent="0.3">
      <c r="A21" s="82" t="s">
        <v>264</v>
      </c>
      <c r="B21" s="87" t="e">
        <f>#REF!</f>
        <v>#REF!</v>
      </c>
      <c r="C21" s="87" t="e">
        <f>#REF!</f>
        <v>#REF!</v>
      </c>
      <c r="D21" s="87" t="e">
        <f>#REF!</f>
        <v>#REF!</v>
      </c>
      <c r="E21" s="87" t="e">
        <f>#REF!</f>
        <v>#REF!</v>
      </c>
    </row>
    <row r="22" spans="1:5" x14ac:dyDescent="0.3">
      <c r="A22" s="82" t="s">
        <v>265</v>
      </c>
      <c r="B22" s="87" t="e">
        <f>#REF!</f>
        <v>#REF!</v>
      </c>
      <c r="C22" s="87" t="e">
        <f>#REF!</f>
        <v>#REF!</v>
      </c>
      <c r="D22" s="87" t="e">
        <f>#REF!</f>
        <v>#REF!</v>
      </c>
      <c r="E22" s="87" t="e">
        <f>#REF!</f>
        <v>#REF!</v>
      </c>
    </row>
    <row r="23" spans="1:5" x14ac:dyDescent="0.3">
      <c r="A23" s="82" t="s">
        <v>266</v>
      </c>
      <c r="B23" s="87" t="e">
        <f>#REF!</f>
        <v>#REF!</v>
      </c>
      <c r="C23" s="87" t="e">
        <f>#REF!</f>
        <v>#REF!</v>
      </c>
      <c r="D23" s="87" t="e">
        <f>#REF!</f>
        <v>#REF!</v>
      </c>
      <c r="E23" s="87" t="e">
        <f>#REF!</f>
        <v>#REF!</v>
      </c>
    </row>
    <row r="24" spans="1:5" x14ac:dyDescent="0.3">
      <c r="A24" s="82" t="s">
        <v>267</v>
      </c>
      <c r="B24" s="87" t="e">
        <f>#REF!</f>
        <v>#REF!</v>
      </c>
      <c r="C24" s="87" t="e">
        <f>#REF!</f>
        <v>#REF!</v>
      </c>
      <c r="D24" s="87" t="e">
        <f>#REF!</f>
        <v>#REF!</v>
      </c>
      <c r="E24" s="87" t="e">
        <f>#REF!</f>
        <v>#REF!</v>
      </c>
    </row>
    <row r="25" spans="1:5" x14ac:dyDescent="0.3">
      <c r="A25" s="82" t="s">
        <v>362</v>
      </c>
      <c r="B25" s="87" t="e">
        <f>#REF!</f>
        <v>#REF!</v>
      </c>
      <c r="C25" s="87" t="e">
        <f>#REF!</f>
        <v>#REF!</v>
      </c>
      <c r="D25" s="87" t="e">
        <f>#REF!</f>
        <v>#REF!</v>
      </c>
      <c r="E25" s="87" t="e">
        <f>#REF!</f>
        <v>#REF!</v>
      </c>
    </row>
    <row r="26" spans="1:5" x14ac:dyDescent="0.3">
      <c r="A26" s="114" t="s">
        <v>363</v>
      </c>
      <c r="B26" s="87" t="e">
        <f>#REF!</f>
        <v>#REF!</v>
      </c>
      <c r="C26" s="87" t="e">
        <f>#REF!</f>
        <v>#REF!</v>
      </c>
      <c r="D26" s="87" t="e">
        <f>#REF!</f>
        <v>#REF!</v>
      </c>
      <c r="E26" s="87" t="e">
        <f>#REF!</f>
        <v>#REF!</v>
      </c>
    </row>
    <row r="27" spans="1:5" x14ac:dyDescent="0.3">
      <c r="A27" s="114" t="s">
        <v>364</v>
      </c>
      <c r="B27" s="87" t="e">
        <f>#REF!</f>
        <v>#REF!</v>
      </c>
      <c r="C27" s="87" t="e">
        <f>#REF!</f>
        <v>#REF!</v>
      </c>
      <c r="D27" s="87" t="e">
        <f>#REF!</f>
        <v>#REF!</v>
      </c>
      <c r="E27" s="87" t="e">
        <f>#REF!</f>
        <v>#REF!</v>
      </c>
    </row>
    <row r="28" spans="1:5" x14ac:dyDescent="0.3">
      <c r="A28" s="89"/>
    </row>
    <row r="29" spans="1:5" ht="31.2" x14ac:dyDescent="0.5">
      <c r="A29" s="90" t="s">
        <v>83</v>
      </c>
      <c r="B29" s="91" t="s">
        <v>84</v>
      </c>
      <c r="C29" s="91" t="s">
        <v>85</v>
      </c>
      <c r="D29" s="91" t="s">
        <v>86</v>
      </c>
      <c r="E29" s="91" t="s">
        <v>87</v>
      </c>
    </row>
    <row r="30" spans="1:5" hidden="1" x14ac:dyDescent="0.3">
      <c r="A30" s="92" t="s">
        <v>88</v>
      </c>
      <c r="B30" s="83" t="e">
        <f>SUM(B4:B13)</f>
        <v>#REF!</v>
      </c>
      <c r="C30" s="83" t="e">
        <f>SUM(C4:C13)</f>
        <v>#REF!</v>
      </c>
      <c r="D30" s="83" t="e">
        <f>SUM(D4:D13)</f>
        <v>#REF!</v>
      </c>
      <c r="E30" s="83" t="e">
        <f>SUM(E4:E13)</f>
        <v>#REF!</v>
      </c>
    </row>
    <row r="31" spans="1:5" x14ac:dyDescent="0.3">
      <c r="A31" s="93" t="s">
        <v>89</v>
      </c>
      <c r="B31" s="94" t="e">
        <f>AVERAGEIF(B4:B27, "&gt;0")</f>
        <v>#DIV/0!</v>
      </c>
      <c r="C31" s="94" t="e">
        <f>AVERAGEIF(C4:C27, "&gt;0")</f>
        <v>#DIV/0!</v>
      </c>
      <c r="D31" s="94" t="e">
        <f>AVERAGEIF(D4:D27, "&gt;0")</f>
        <v>#DIV/0!</v>
      </c>
      <c r="E31" s="94" t="e">
        <f>AVERAGEIF(E4:E27, "&gt;0")</f>
        <v>#DIV/0!</v>
      </c>
    </row>
    <row r="32" spans="1:5" x14ac:dyDescent="0.3">
      <c r="A32" s="93" t="s">
        <v>90</v>
      </c>
      <c r="B32" s="83">
        <f>COUNTIF(B4:B27,"3")</f>
        <v>0</v>
      </c>
      <c r="C32" s="83">
        <f>COUNTIF(C4:C27,"3")</f>
        <v>0</v>
      </c>
      <c r="D32" s="83">
        <f>COUNTIF(D4:D27,"3")</f>
        <v>0</v>
      </c>
      <c r="E32" s="83">
        <f>COUNTIF(E4:E27,"3")</f>
        <v>0</v>
      </c>
    </row>
    <row r="33" spans="1:12" x14ac:dyDescent="0.3">
      <c r="A33" s="93" t="s">
        <v>91</v>
      </c>
      <c r="B33" s="83">
        <f>COUNTIF(B4:B27,"&lt;&gt;0")</f>
        <v>24</v>
      </c>
      <c r="C33" s="83">
        <f>COUNTIF(C4:C27,"&lt;&gt;0")</f>
        <v>24</v>
      </c>
      <c r="D33" s="83">
        <f>COUNTIF(D4:D27,"&lt;&gt;0")</f>
        <v>24</v>
      </c>
      <c r="E33" s="83">
        <f>COUNTIF(E4:E27,"&lt;&gt;0")</f>
        <v>24</v>
      </c>
    </row>
    <row r="34" spans="1:12" x14ac:dyDescent="0.3">
      <c r="A34" s="95" t="s">
        <v>92</v>
      </c>
      <c r="B34" s="96">
        <f>SUM(B32/B33)</f>
        <v>0</v>
      </c>
      <c r="C34" s="96">
        <f>SUM(C32/C33)</f>
        <v>0</v>
      </c>
      <c r="D34" s="96">
        <f>SUM(D32/D33)</f>
        <v>0</v>
      </c>
      <c r="E34" s="96">
        <f>SUM(E32/E33)</f>
        <v>0</v>
      </c>
      <c r="F34" s="87"/>
      <c r="G34" s="87"/>
      <c r="H34" s="87"/>
      <c r="I34" s="87"/>
      <c r="J34" s="87"/>
      <c r="K34" s="87"/>
      <c r="L34" s="87"/>
    </row>
    <row r="35" spans="1:12" x14ac:dyDescent="0.3">
      <c r="A35" s="97"/>
      <c r="B35" s="87"/>
      <c r="C35" s="87"/>
      <c r="D35" s="87"/>
      <c r="E35" s="87"/>
      <c r="F35" s="87"/>
      <c r="G35" s="87"/>
      <c r="H35" s="87"/>
      <c r="I35" s="87"/>
      <c r="J35" s="87"/>
      <c r="K35" s="87"/>
      <c r="L35" s="87"/>
    </row>
    <row r="36" spans="1:12" ht="15.75" customHeight="1" x14ac:dyDescent="0.3">
      <c r="A36" s="87"/>
      <c r="B36" s="87"/>
      <c r="C36" s="87"/>
      <c r="D36" s="87"/>
      <c r="E36" s="87"/>
      <c r="F36" s="87"/>
      <c r="G36" s="87"/>
      <c r="H36" s="87"/>
      <c r="I36" s="87"/>
      <c r="J36" s="87"/>
      <c r="K36" s="87"/>
      <c r="L36" s="87"/>
    </row>
    <row r="37" spans="1:12" ht="25.8" x14ac:dyDescent="0.5">
      <c r="A37" s="175" t="s">
        <v>93</v>
      </c>
      <c r="B37" s="175"/>
      <c r="C37" s="175"/>
      <c r="D37" s="175"/>
      <c r="E37" s="175"/>
      <c r="F37" s="87"/>
      <c r="G37" s="87"/>
      <c r="H37" s="87"/>
      <c r="I37" s="87"/>
      <c r="J37" s="87"/>
      <c r="K37" s="87"/>
      <c r="L37" s="87"/>
    </row>
    <row r="38" spans="1:12" ht="25.8" x14ac:dyDescent="0.5">
      <c r="A38" s="98" t="s">
        <v>76</v>
      </c>
      <c r="B38" s="99" t="s">
        <v>4</v>
      </c>
      <c r="C38" s="99" t="s">
        <v>10</v>
      </c>
      <c r="D38" s="99" t="s">
        <v>11</v>
      </c>
      <c r="E38" s="99" t="s">
        <v>13</v>
      </c>
      <c r="F38" s="87"/>
      <c r="G38" s="175" t="s">
        <v>94</v>
      </c>
      <c r="H38" s="175"/>
      <c r="I38" s="175"/>
      <c r="J38" s="175"/>
      <c r="K38" s="175"/>
      <c r="L38" s="175"/>
    </row>
    <row r="39" spans="1:12" ht="105" customHeight="1" x14ac:dyDescent="0.3">
      <c r="A39" s="82" t="s">
        <v>247</v>
      </c>
      <c r="B39" s="87" t="e">
        <f>#REF!</f>
        <v>#REF!</v>
      </c>
      <c r="C39" s="87" t="e">
        <f>#REF!</f>
        <v>#REF!</v>
      </c>
      <c r="D39" s="87" t="e">
        <f>#REF!</f>
        <v>#REF!</v>
      </c>
      <c r="E39" s="87" t="e">
        <f>#REF!</f>
        <v>#REF!</v>
      </c>
      <c r="F39" s="87"/>
      <c r="G39" s="86" t="s">
        <v>77</v>
      </c>
      <c r="H39" s="86" t="s">
        <v>78</v>
      </c>
      <c r="I39" s="86" t="s">
        <v>79</v>
      </c>
      <c r="J39" s="86" t="s">
        <v>80</v>
      </c>
      <c r="K39" s="86" t="s">
        <v>81</v>
      </c>
      <c r="L39" s="86" t="s">
        <v>95</v>
      </c>
    </row>
    <row r="40" spans="1:12" ht="18.75" customHeight="1" x14ac:dyDescent="0.3">
      <c r="A40" s="82" t="s">
        <v>248</v>
      </c>
      <c r="B40" s="87" t="e">
        <f>#REF!</f>
        <v>#REF!</v>
      </c>
      <c r="C40" s="87" t="e">
        <f>#REF!</f>
        <v>#REF!</v>
      </c>
      <c r="D40" s="87" t="e">
        <f>#REF!</f>
        <v>#REF!</v>
      </c>
      <c r="E40" s="87" t="e">
        <f>#REF!</f>
        <v>#REF!</v>
      </c>
      <c r="F40" s="87"/>
      <c r="G40" s="87" t="e">
        <f>AVERAGEIF(B39:E62, "&gt;0")</f>
        <v>#DIV/0!</v>
      </c>
      <c r="H40" s="87">
        <f>COUNTIF(B39:E62,"&lt;&gt;0")</f>
        <v>96</v>
      </c>
      <c r="I40" s="87">
        <f>SUM(3*H40)</f>
        <v>288</v>
      </c>
      <c r="J40" s="87">
        <f>COUNTIF(B39:E62,"3")</f>
        <v>0</v>
      </c>
      <c r="K40" s="87">
        <f>SUM(3*J40)</f>
        <v>0</v>
      </c>
      <c r="L40" s="88">
        <f>SUM(J40/H40)</f>
        <v>0</v>
      </c>
    </row>
    <row r="41" spans="1:12" ht="18.75" customHeight="1" x14ac:dyDescent="0.3">
      <c r="A41" s="83" t="s">
        <v>249</v>
      </c>
      <c r="B41" s="87" t="e">
        <f>#REF!</f>
        <v>#REF!</v>
      </c>
      <c r="C41" s="87" t="e">
        <f>#REF!</f>
        <v>#REF!</v>
      </c>
      <c r="D41" s="87" t="e">
        <f>#REF!</f>
        <v>#REF!</v>
      </c>
      <c r="E41" s="87" t="e">
        <f>#REF!</f>
        <v>#REF!</v>
      </c>
      <c r="F41" s="87"/>
      <c r="G41" s="87"/>
      <c r="H41" s="87"/>
      <c r="I41" s="87"/>
      <c r="J41" s="87"/>
      <c r="K41" s="87"/>
      <c r="L41" s="87"/>
    </row>
    <row r="42" spans="1:12" ht="18.75" customHeight="1" x14ac:dyDescent="0.3">
      <c r="A42" s="83" t="s">
        <v>250</v>
      </c>
      <c r="B42" s="83" t="e">
        <f>#REF!</f>
        <v>#REF!</v>
      </c>
      <c r="C42" s="83" t="e">
        <f>#REF!</f>
        <v>#REF!</v>
      </c>
      <c r="D42" s="83" t="e">
        <f>#REF!</f>
        <v>#REF!</v>
      </c>
      <c r="E42" s="83" t="e">
        <f>#REF!</f>
        <v>#REF!</v>
      </c>
    </row>
    <row r="43" spans="1:12" ht="18.75" customHeight="1" x14ac:dyDescent="0.3">
      <c r="A43" s="82" t="s">
        <v>251</v>
      </c>
      <c r="B43" s="83" t="e">
        <f>#REF!</f>
        <v>#REF!</v>
      </c>
      <c r="C43" s="83" t="e">
        <f>#REF!</f>
        <v>#REF!</v>
      </c>
      <c r="D43" s="83" t="e">
        <f>#REF!</f>
        <v>#REF!</v>
      </c>
      <c r="E43" s="83" t="e">
        <f>#REF!</f>
        <v>#REF!</v>
      </c>
    </row>
    <row r="44" spans="1:12" ht="18.75" customHeight="1" x14ac:dyDescent="0.3">
      <c r="A44" s="82" t="s">
        <v>252</v>
      </c>
      <c r="B44" s="83" t="e">
        <f>#REF!</f>
        <v>#REF!</v>
      </c>
      <c r="C44" s="83" t="e">
        <f>#REF!</f>
        <v>#REF!</v>
      </c>
      <c r="D44" s="83" t="e">
        <f>#REF!</f>
        <v>#REF!</v>
      </c>
      <c r="E44" s="83" t="e">
        <f>#REF!</f>
        <v>#REF!</v>
      </c>
    </row>
    <row r="45" spans="1:12" ht="18.75" customHeight="1" x14ac:dyDescent="0.3">
      <c r="A45" s="82" t="s">
        <v>253</v>
      </c>
      <c r="B45" s="83" t="e">
        <f>#REF!</f>
        <v>#REF!</v>
      </c>
      <c r="C45" s="83" t="e">
        <f>#REF!</f>
        <v>#REF!</v>
      </c>
      <c r="D45" s="83" t="e">
        <f>#REF!</f>
        <v>#REF!</v>
      </c>
      <c r="E45" s="83" t="e">
        <f>#REF!</f>
        <v>#REF!</v>
      </c>
    </row>
    <row r="46" spans="1:12" ht="18.75" customHeight="1" x14ac:dyDescent="0.3">
      <c r="A46" s="83" t="s">
        <v>254</v>
      </c>
      <c r="B46" s="83" t="e">
        <f>#REF!</f>
        <v>#REF!</v>
      </c>
      <c r="C46" s="83" t="e">
        <f>#REF!</f>
        <v>#REF!</v>
      </c>
      <c r="D46" s="83" t="e">
        <f>#REF!</f>
        <v>#REF!</v>
      </c>
      <c r="E46" s="83" t="e">
        <f>#REF!</f>
        <v>#REF!</v>
      </c>
    </row>
    <row r="47" spans="1:12" ht="18.75" customHeight="1" x14ac:dyDescent="0.3">
      <c r="A47" s="113" t="s">
        <v>255</v>
      </c>
      <c r="B47" s="83" t="e">
        <f>#REF!</f>
        <v>#REF!</v>
      </c>
      <c r="C47" s="83" t="e">
        <f>#REF!</f>
        <v>#REF!</v>
      </c>
      <c r="D47" s="83" t="e">
        <f>#REF!</f>
        <v>#REF!</v>
      </c>
      <c r="E47" s="83" t="e">
        <f>#REF!</f>
        <v>#REF!</v>
      </c>
    </row>
    <row r="48" spans="1:12" x14ac:dyDescent="0.3">
      <c r="A48" s="82" t="s">
        <v>256</v>
      </c>
      <c r="B48" s="83" t="e">
        <f>#REF!</f>
        <v>#REF!</v>
      </c>
      <c r="C48" s="83" t="e">
        <f>#REF!</f>
        <v>#REF!</v>
      </c>
      <c r="D48" s="83" t="e">
        <f>#REF!</f>
        <v>#REF!</v>
      </c>
      <c r="E48" s="83" t="e">
        <f>#REF!</f>
        <v>#REF!</v>
      </c>
    </row>
    <row r="49" spans="1:5" x14ac:dyDescent="0.3">
      <c r="A49" s="82" t="s">
        <v>257</v>
      </c>
      <c r="B49" s="83" t="e">
        <f>#REF!</f>
        <v>#REF!</v>
      </c>
      <c r="C49" s="83" t="e">
        <f>#REF!</f>
        <v>#REF!</v>
      </c>
      <c r="D49" s="83" t="e">
        <f>#REF!</f>
        <v>#REF!</v>
      </c>
      <c r="E49" s="83" t="e">
        <f>#REF!</f>
        <v>#REF!</v>
      </c>
    </row>
    <row r="50" spans="1:5" x14ac:dyDescent="0.3">
      <c r="A50" s="82" t="s">
        <v>258</v>
      </c>
      <c r="B50" s="83" t="e">
        <f>#REF!</f>
        <v>#REF!</v>
      </c>
      <c r="C50" s="83" t="e">
        <f>#REF!</f>
        <v>#REF!</v>
      </c>
      <c r="D50" s="83" t="e">
        <f>#REF!</f>
        <v>#REF!</v>
      </c>
      <c r="E50" s="83" t="e">
        <f>#REF!</f>
        <v>#REF!</v>
      </c>
    </row>
    <row r="51" spans="1:5" x14ac:dyDescent="0.3">
      <c r="A51" s="82" t="s">
        <v>259</v>
      </c>
      <c r="B51" s="83" t="e">
        <f>#REF!</f>
        <v>#REF!</v>
      </c>
      <c r="C51" s="83" t="e">
        <f>#REF!</f>
        <v>#REF!</v>
      </c>
      <c r="D51" s="83" t="e">
        <f>#REF!</f>
        <v>#REF!</v>
      </c>
      <c r="E51" s="83" t="e">
        <f>#REF!</f>
        <v>#REF!</v>
      </c>
    </row>
    <row r="52" spans="1:5" x14ac:dyDescent="0.3">
      <c r="A52" s="82" t="s">
        <v>260</v>
      </c>
      <c r="B52" s="83" t="e">
        <f>#REF!</f>
        <v>#REF!</v>
      </c>
      <c r="C52" s="83" t="e">
        <f>#REF!</f>
        <v>#REF!</v>
      </c>
      <c r="D52" s="83" t="e">
        <f>#REF!</f>
        <v>#REF!</v>
      </c>
      <c r="E52" s="83" t="e">
        <f>#REF!</f>
        <v>#REF!</v>
      </c>
    </row>
    <row r="53" spans="1:5" x14ac:dyDescent="0.3">
      <c r="A53" s="82" t="s">
        <v>261</v>
      </c>
      <c r="B53" s="83" t="e">
        <f>#REF!</f>
        <v>#REF!</v>
      </c>
      <c r="C53" s="83" t="e">
        <f>#REF!</f>
        <v>#REF!</v>
      </c>
      <c r="D53" s="83" t="e">
        <f>#REF!</f>
        <v>#REF!</v>
      </c>
      <c r="E53" s="83" t="e">
        <f>#REF!</f>
        <v>#REF!</v>
      </c>
    </row>
    <row r="54" spans="1:5" x14ac:dyDescent="0.3">
      <c r="A54" s="82" t="s">
        <v>262</v>
      </c>
      <c r="B54" s="83" t="e">
        <f>#REF!</f>
        <v>#REF!</v>
      </c>
      <c r="C54" s="83" t="e">
        <f>#REF!</f>
        <v>#REF!</v>
      </c>
      <c r="D54" s="83" t="e">
        <f>#REF!</f>
        <v>#REF!</v>
      </c>
      <c r="E54" s="83" t="e">
        <f>#REF!</f>
        <v>#REF!</v>
      </c>
    </row>
    <row r="55" spans="1:5" x14ac:dyDescent="0.3">
      <c r="A55" s="82" t="s">
        <v>263</v>
      </c>
      <c r="B55" s="83" t="e">
        <f>#REF!</f>
        <v>#REF!</v>
      </c>
      <c r="C55" s="83" t="e">
        <f>#REF!</f>
        <v>#REF!</v>
      </c>
      <c r="D55" s="83" t="e">
        <f>#REF!</f>
        <v>#REF!</v>
      </c>
      <c r="E55" s="83" t="e">
        <f>#REF!</f>
        <v>#REF!</v>
      </c>
    </row>
    <row r="56" spans="1:5" x14ac:dyDescent="0.3">
      <c r="A56" s="82" t="s">
        <v>264</v>
      </c>
      <c r="B56" s="83" t="e">
        <f>#REF!</f>
        <v>#REF!</v>
      </c>
      <c r="C56" s="83" t="e">
        <f>#REF!</f>
        <v>#REF!</v>
      </c>
      <c r="D56" s="83" t="e">
        <f>#REF!</f>
        <v>#REF!</v>
      </c>
      <c r="E56" s="83" t="e">
        <f>#REF!</f>
        <v>#REF!</v>
      </c>
    </row>
    <row r="57" spans="1:5" x14ac:dyDescent="0.3">
      <c r="A57" s="82" t="s">
        <v>265</v>
      </c>
      <c r="B57" s="83" t="e">
        <f>#REF!</f>
        <v>#REF!</v>
      </c>
      <c r="C57" s="83" t="e">
        <f>#REF!</f>
        <v>#REF!</v>
      </c>
      <c r="D57" s="83" t="e">
        <f>#REF!</f>
        <v>#REF!</v>
      </c>
      <c r="E57" s="83" t="e">
        <f>#REF!</f>
        <v>#REF!</v>
      </c>
    </row>
    <row r="58" spans="1:5" x14ac:dyDescent="0.3">
      <c r="A58" s="82" t="s">
        <v>266</v>
      </c>
      <c r="B58" s="83" t="e">
        <f>#REF!</f>
        <v>#REF!</v>
      </c>
      <c r="C58" s="83" t="e">
        <f>#REF!</f>
        <v>#REF!</v>
      </c>
      <c r="D58" s="83" t="e">
        <f>#REF!</f>
        <v>#REF!</v>
      </c>
      <c r="E58" s="83" t="e">
        <f>#REF!</f>
        <v>#REF!</v>
      </c>
    </row>
    <row r="59" spans="1:5" x14ac:dyDescent="0.3">
      <c r="A59" s="82" t="s">
        <v>267</v>
      </c>
      <c r="B59" s="83" t="e">
        <f>#REF!</f>
        <v>#REF!</v>
      </c>
      <c r="C59" s="83" t="e">
        <f>#REF!</f>
        <v>#REF!</v>
      </c>
      <c r="D59" s="83" t="e">
        <f>#REF!</f>
        <v>#REF!</v>
      </c>
      <c r="E59" s="83" t="e">
        <f>#REF!</f>
        <v>#REF!</v>
      </c>
    </row>
    <row r="60" spans="1:5" x14ac:dyDescent="0.3">
      <c r="A60" s="82" t="s">
        <v>362</v>
      </c>
      <c r="B60" s="83" t="e">
        <f>#REF!</f>
        <v>#REF!</v>
      </c>
      <c r="C60" s="83" t="e">
        <f>#REF!</f>
        <v>#REF!</v>
      </c>
      <c r="D60" s="83" t="e">
        <f>#REF!</f>
        <v>#REF!</v>
      </c>
      <c r="E60" s="83" t="e">
        <f>#REF!</f>
        <v>#REF!</v>
      </c>
    </row>
    <row r="61" spans="1:5" x14ac:dyDescent="0.3">
      <c r="A61" s="114" t="s">
        <v>363</v>
      </c>
      <c r="B61" s="83" t="e">
        <f>#REF!</f>
        <v>#REF!</v>
      </c>
      <c r="C61" s="83" t="e">
        <f>#REF!</f>
        <v>#REF!</v>
      </c>
      <c r="D61" s="83" t="e">
        <f>#REF!</f>
        <v>#REF!</v>
      </c>
      <c r="E61" s="83" t="e">
        <f>#REF!</f>
        <v>#REF!</v>
      </c>
    </row>
    <row r="62" spans="1:5" x14ac:dyDescent="0.3">
      <c r="A62" s="114" t="s">
        <v>364</v>
      </c>
      <c r="B62" s="83" t="e">
        <f>#REF!</f>
        <v>#REF!</v>
      </c>
      <c r="C62" s="83" t="e">
        <f>#REF!</f>
        <v>#REF!</v>
      </c>
      <c r="D62" s="83" t="e">
        <f>#REF!</f>
        <v>#REF!</v>
      </c>
      <c r="E62" s="83" t="e">
        <f>#REF!</f>
        <v>#REF!</v>
      </c>
    </row>
    <row r="64" spans="1:5" ht="31.2" x14ac:dyDescent="0.5">
      <c r="A64" s="100" t="s">
        <v>96</v>
      </c>
      <c r="B64" s="101" t="s">
        <v>84</v>
      </c>
      <c r="C64" s="101" t="s">
        <v>85</v>
      </c>
      <c r="D64" s="101" t="s">
        <v>86</v>
      </c>
      <c r="E64" s="101" t="s">
        <v>87</v>
      </c>
    </row>
    <row r="65" spans="1:12" hidden="1" x14ac:dyDescent="0.3">
      <c r="A65" s="92" t="s">
        <v>88</v>
      </c>
      <c r="B65" s="83" t="e">
        <f>SUM(B39:B56)</f>
        <v>#REF!</v>
      </c>
      <c r="C65" s="83" t="e">
        <f>SUM(C39:C56)</f>
        <v>#REF!</v>
      </c>
      <c r="D65" s="83" t="e">
        <f>SUM(D39:D56)</f>
        <v>#REF!</v>
      </c>
      <c r="E65" s="83" t="e">
        <f>SUM(E39:E56)</f>
        <v>#REF!</v>
      </c>
    </row>
    <row r="66" spans="1:12" x14ac:dyDescent="0.3">
      <c r="A66" s="93" t="s">
        <v>89</v>
      </c>
      <c r="B66" s="94" t="e">
        <f>AVERAGEIF(B39:B62, "&gt;0")</f>
        <v>#DIV/0!</v>
      </c>
      <c r="C66" s="94" t="e">
        <f>AVERAGEIF(C39:C62, "&gt;0")</f>
        <v>#DIV/0!</v>
      </c>
      <c r="D66" s="94" t="e">
        <f>AVERAGEIF(D39:D62, "&gt;0")</f>
        <v>#DIV/0!</v>
      </c>
      <c r="E66" s="94" t="e">
        <f>AVERAGEIF(E39:E62, "&gt;0")</f>
        <v>#DIV/0!</v>
      </c>
    </row>
    <row r="67" spans="1:12" x14ac:dyDescent="0.3">
      <c r="A67" s="93" t="s">
        <v>90</v>
      </c>
      <c r="B67" s="83">
        <f>COUNTIF(B39:B62,"3")</f>
        <v>0</v>
      </c>
      <c r="C67" s="83">
        <f>COUNTIF(C39:C62,"3")</f>
        <v>0</v>
      </c>
      <c r="D67" s="83">
        <f>COUNTIF(D39:D62,"3")</f>
        <v>0</v>
      </c>
      <c r="E67" s="83">
        <f>COUNTIF(E39:E62,"3")</f>
        <v>0</v>
      </c>
    </row>
    <row r="68" spans="1:12" x14ac:dyDescent="0.3">
      <c r="A68" s="93" t="s">
        <v>91</v>
      </c>
      <c r="B68" s="83">
        <f>COUNTIF(B39:B62,"&lt;&gt;0")</f>
        <v>24</v>
      </c>
      <c r="C68" s="83">
        <f>COUNTIF(C39:C62,"&lt;&gt;0")</f>
        <v>24</v>
      </c>
      <c r="D68" s="83">
        <f>COUNTIF(D39:D62,"&lt;&gt;0")</f>
        <v>24</v>
      </c>
      <c r="E68" s="83">
        <f>COUNTIF(E39:E62,"&lt;&gt;0")</f>
        <v>24</v>
      </c>
    </row>
    <row r="69" spans="1:12" x14ac:dyDescent="0.3">
      <c r="A69" s="95" t="s">
        <v>92</v>
      </c>
      <c r="B69" s="96">
        <f>SUM(B67/B68)</f>
        <v>0</v>
      </c>
      <c r="C69" s="96">
        <f t="shared" ref="C69:E69" si="0">SUM(C67/C68)</f>
        <v>0</v>
      </c>
      <c r="D69" s="96">
        <f t="shared" si="0"/>
        <v>0</v>
      </c>
      <c r="E69" s="96">
        <f t="shared" si="0"/>
        <v>0</v>
      </c>
      <c r="F69" s="87"/>
      <c r="G69" s="87"/>
      <c r="H69" s="87"/>
      <c r="I69" s="87"/>
      <c r="J69" s="87"/>
      <c r="K69" s="87"/>
      <c r="L69" s="87"/>
    </row>
    <row r="70" spans="1:12" x14ac:dyDescent="0.3">
      <c r="B70" s="102"/>
      <c r="C70" s="102"/>
      <c r="D70" s="102"/>
      <c r="E70" s="102"/>
    </row>
  </sheetData>
  <sheetProtection selectLockedCells="1"/>
  <mergeCells count="5">
    <mergeCell ref="A1:L1"/>
    <mergeCell ref="A2:E2"/>
    <mergeCell ref="G2:L2"/>
    <mergeCell ref="A37:E37"/>
    <mergeCell ref="G38:L38"/>
  </mergeCells>
  <pageMargins left="0.7" right="0.7" top="0.75" bottom="0.75" header="0.3" footer="0.3"/>
  <pageSetup scale="50" orientation="portrait" r:id="rId1"/>
  <colBreaks count="1" manualBreakCount="1">
    <brk id="12"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70"/>
  <sheetViews>
    <sheetView view="pageBreakPreview" zoomScale="90" zoomScaleNormal="89" zoomScaleSheetLayoutView="90" zoomScalePageLayoutView="89" workbookViewId="0">
      <selection sqref="A1:XFD1048576"/>
    </sheetView>
  </sheetViews>
  <sheetFormatPr defaultColWidth="8.8984375" defaultRowHeight="15.6" x14ac:dyDescent="0.3"/>
  <cols>
    <col min="1" max="1" width="81.8984375" style="83" bestFit="1" customWidth="1"/>
    <col min="2" max="2" width="13.8984375" style="83" customWidth="1"/>
    <col min="3" max="3" width="12.09765625" style="83" customWidth="1"/>
    <col min="4" max="4" width="12.5" style="83" customWidth="1"/>
    <col min="5" max="5" width="11.3984375" style="83" customWidth="1"/>
    <col min="6" max="6" width="8.69921875" style="83" customWidth="1"/>
    <col min="7" max="7" width="12.09765625" style="83" customWidth="1"/>
    <col min="8" max="9" width="11" style="83" customWidth="1"/>
    <col min="10" max="10" width="13.09765625" style="83" customWidth="1"/>
    <col min="11" max="11" width="8.8984375" style="83" customWidth="1"/>
    <col min="12" max="12" width="27.8984375" style="83" customWidth="1"/>
    <col min="13" max="16384" width="8.8984375" style="83"/>
  </cols>
  <sheetData>
    <row r="1" spans="1:12" ht="29.25" customHeight="1" x14ac:dyDescent="0.5">
      <c r="A1" s="176" t="e">
        <f>CONCATENATE("Analysis:  ",#REF!)</f>
        <v>#REF!</v>
      </c>
      <c r="B1" s="176"/>
      <c r="C1" s="176"/>
      <c r="D1" s="176"/>
      <c r="E1" s="176"/>
      <c r="F1" s="176"/>
      <c r="G1" s="176"/>
      <c r="H1" s="176"/>
      <c r="I1" s="176"/>
      <c r="J1" s="176"/>
      <c r="K1" s="176"/>
      <c r="L1" s="176"/>
    </row>
    <row r="2" spans="1:12" ht="25.8" x14ac:dyDescent="0.5">
      <c r="A2" s="174" t="s">
        <v>74</v>
      </c>
      <c r="B2" s="174"/>
      <c r="C2" s="174"/>
      <c r="D2" s="174"/>
      <c r="E2" s="174"/>
      <c r="F2" s="84"/>
      <c r="G2" s="174" t="s">
        <v>75</v>
      </c>
      <c r="H2" s="174"/>
      <c r="I2" s="174"/>
      <c r="J2" s="174"/>
      <c r="K2" s="174"/>
      <c r="L2" s="174"/>
    </row>
    <row r="3" spans="1:12" ht="117" customHeight="1" x14ac:dyDescent="0.3">
      <c r="A3" s="85" t="s">
        <v>76</v>
      </c>
      <c r="B3" s="86" t="s">
        <v>4</v>
      </c>
      <c r="C3" s="86" t="s">
        <v>10</v>
      </c>
      <c r="D3" s="86" t="s">
        <v>11</v>
      </c>
      <c r="E3" s="86" t="s">
        <v>13</v>
      </c>
      <c r="F3" s="87"/>
      <c r="G3" s="86" t="s">
        <v>77</v>
      </c>
      <c r="H3" s="86" t="s">
        <v>78</v>
      </c>
      <c r="I3" s="86" t="s">
        <v>79</v>
      </c>
      <c r="J3" s="86" t="s">
        <v>80</v>
      </c>
      <c r="K3" s="86" t="s">
        <v>81</v>
      </c>
      <c r="L3" s="86" t="s">
        <v>82</v>
      </c>
    </row>
    <row r="4" spans="1:12" x14ac:dyDescent="0.3">
      <c r="A4" s="82" t="s">
        <v>247</v>
      </c>
      <c r="B4" s="87" t="e">
        <f>#REF!</f>
        <v>#REF!</v>
      </c>
      <c r="C4" s="87" t="e">
        <f>#REF!</f>
        <v>#REF!</v>
      </c>
      <c r="D4" s="87" t="e">
        <f>#REF!</f>
        <v>#REF!</v>
      </c>
      <c r="E4" s="87" t="e">
        <f>#REF!</f>
        <v>#REF!</v>
      </c>
      <c r="F4" s="87"/>
      <c r="G4" s="87" t="e">
        <f>AVERAGEIF(B4:E27, "&gt;0")</f>
        <v>#DIV/0!</v>
      </c>
      <c r="H4" s="87">
        <f>COUNTIF(B4:E27,"&lt;&gt;0")</f>
        <v>96</v>
      </c>
      <c r="I4" s="87">
        <f>SUM(3*H4)</f>
        <v>288</v>
      </c>
      <c r="J4" s="87">
        <f>COUNTIF(B4:E27,"3")</f>
        <v>0</v>
      </c>
      <c r="K4" s="87">
        <f>SUM(3*J4)</f>
        <v>0</v>
      </c>
      <c r="L4" s="88">
        <f>SUM(J4/H4)</f>
        <v>0</v>
      </c>
    </row>
    <row r="5" spans="1:12" x14ac:dyDescent="0.3">
      <c r="A5" s="82" t="s">
        <v>248</v>
      </c>
      <c r="B5" s="87" t="e">
        <f>#REF!</f>
        <v>#REF!</v>
      </c>
      <c r="C5" s="87" t="e">
        <f>#REF!</f>
        <v>#REF!</v>
      </c>
      <c r="D5" s="87" t="e">
        <f>#REF!</f>
        <v>#REF!</v>
      </c>
      <c r="E5" s="87" t="e">
        <f>#REF!</f>
        <v>#REF!</v>
      </c>
    </row>
    <row r="6" spans="1:12" x14ac:dyDescent="0.3">
      <c r="A6" s="83" t="s">
        <v>249</v>
      </c>
      <c r="B6" s="87" t="e">
        <f>#REF!</f>
        <v>#REF!</v>
      </c>
      <c r="C6" s="87" t="e">
        <f>#REF!</f>
        <v>#REF!</v>
      </c>
      <c r="D6" s="87" t="e">
        <f>#REF!</f>
        <v>#REF!</v>
      </c>
      <c r="E6" s="87" t="e">
        <f>#REF!</f>
        <v>#REF!</v>
      </c>
    </row>
    <row r="7" spans="1:12" x14ac:dyDescent="0.3">
      <c r="A7" s="83" t="s">
        <v>250</v>
      </c>
      <c r="B7" s="87" t="e">
        <f>#REF!</f>
        <v>#REF!</v>
      </c>
      <c r="C7" s="87" t="e">
        <f>#REF!</f>
        <v>#REF!</v>
      </c>
      <c r="D7" s="87" t="e">
        <f>#REF!</f>
        <v>#REF!</v>
      </c>
      <c r="E7" s="87" t="e">
        <f>#REF!</f>
        <v>#REF!</v>
      </c>
    </row>
    <row r="8" spans="1:12" x14ac:dyDescent="0.3">
      <c r="A8" s="82" t="s">
        <v>251</v>
      </c>
      <c r="B8" s="87" t="e">
        <f>#REF!</f>
        <v>#REF!</v>
      </c>
      <c r="C8" s="87" t="e">
        <f>#REF!</f>
        <v>#REF!</v>
      </c>
      <c r="D8" s="87" t="e">
        <f>#REF!</f>
        <v>#REF!</v>
      </c>
      <c r="E8" s="87" t="e">
        <f>#REF!</f>
        <v>#REF!</v>
      </c>
    </row>
    <row r="9" spans="1:12" x14ac:dyDescent="0.3">
      <c r="A9" s="82" t="s">
        <v>252</v>
      </c>
      <c r="B9" s="87" t="e">
        <f>#REF!</f>
        <v>#REF!</v>
      </c>
      <c r="C9" s="87" t="e">
        <f>#REF!</f>
        <v>#REF!</v>
      </c>
      <c r="D9" s="87" t="e">
        <f>#REF!</f>
        <v>#REF!</v>
      </c>
      <c r="E9" s="87" t="e">
        <f>#REF!</f>
        <v>#REF!</v>
      </c>
    </row>
    <row r="10" spans="1:12" x14ac:dyDescent="0.3">
      <c r="A10" s="82" t="s">
        <v>253</v>
      </c>
      <c r="B10" s="87" t="e">
        <f>#REF!</f>
        <v>#REF!</v>
      </c>
      <c r="C10" s="87" t="e">
        <f>#REF!</f>
        <v>#REF!</v>
      </c>
      <c r="D10" s="87" t="e">
        <f>#REF!</f>
        <v>#REF!</v>
      </c>
      <c r="E10" s="87" t="e">
        <f>#REF!</f>
        <v>#REF!</v>
      </c>
    </row>
    <row r="11" spans="1:12" x14ac:dyDescent="0.3">
      <c r="A11" s="83" t="s">
        <v>254</v>
      </c>
      <c r="B11" s="87" t="e">
        <f>#REF!</f>
        <v>#REF!</v>
      </c>
      <c r="C11" s="87" t="e">
        <f>#REF!</f>
        <v>#REF!</v>
      </c>
      <c r="D11" s="87" t="e">
        <f>#REF!</f>
        <v>#REF!</v>
      </c>
      <c r="E11" s="87" t="e">
        <f>#REF!</f>
        <v>#REF!</v>
      </c>
    </row>
    <row r="12" spans="1:12" x14ac:dyDescent="0.3">
      <c r="A12" s="113" t="s">
        <v>255</v>
      </c>
      <c r="B12" s="87" t="e">
        <f>#REF!</f>
        <v>#REF!</v>
      </c>
      <c r="C12" s="87" t="e">
        <f>#REF!</f>
        <v>#REF!</v>
      </c>
      <c r="D12" s="87" t="e">
        <f>#REF!</f>
        <v>#REF!</v>
      </c>
      <c r="E12" s="87" t="e">
        <f>#REF!</f>
        <v>#REF!</v>
      </c>
    </row>
    <row r="13" spans="1:12" x14ac:dyDescent="0.3">
      <c r="A13" s="82" t="s">
        <v>256</v>
      </c>
      <c r="B13" s="87" t="e">
        <f>#REF!</f>
        <v>#REF!</v>
      </c>
      <c r="C13" s="87" t="e">
        <f>#REF!</f>
        <v>#REF!</v>
      </c>
      <c r="D13" s="87" t="e">
        <f>#REF!</f>
        <v>#REF!</v>
      </c>
      <c r="E13" s="87" t="e">
        <f>#REF!</f>
        <v>#REF!</v>
      </c>
    </row>
    <row r="14" spans="1:12" x14ac:dyDescent="0.3">
      <c r="A14" s="82" t="s">
        <v>257</v>
      </c>
      <c r="B14" s="87" t="e">
        <f>#REF!</f>
        <v>#REF!</v>
      </c>
      <c r="C14" s="87" t="e">
        <f>#REF!</f>
        <v>#REF!</v>
      </c>
      <c r="D14" s="87" t="e">
        <f>#REF!</f>
        <v>#REF!</v>
      </c>
      <c r="E14" s="87" t="e">
        <f>#REF!</f>
        <v>#REF!</v>
      </c>
    </row>
    <row r="15" spans="1:12" x14ac:dyDescent="0.3">
      <c r="A15" s="82" t="s">
        <v>258</v>
      </c>
      <c r="B15" s="87" t="e">
        <f>#REF!</f>
        <v>#REF!</v>
      </c>
      <c r="C15" s="87" t="e">
        <f>#REF!</f>
        <v>#REF!</v>
      </c>
      <c r="D15" s="87" t="e">
        <f>#REF!</f>
        <v>#REF!</v>
      </c>
      <c r="E15" s="87" t="e">
        <f>#REF!</f>
        <v>#REF!</v>
      </c>
    </row>
    <row r="16" spans="1:12" x14ac:dyDescent="0.3">
      <c r="A16" s="82" t="s">
        <v>259</v>
      </c>
      <c r="B16" s="87" t="e">
        <f>#REF!</f>
        <v>#REF!</v>
      </c>
      <c r="C16" s="87" t="e">
        <f>#REF!</f>
        <v>#REF!</v>
      </c>
      <c r="D16" s="87" t="e">
        <f>#REF!</f>
        <v>#REF!</v>
      </c>
      <c r="E16" s="87" t="e">
        <f>#REF!</f>
        <v>#REF!</v>
      </c>
    </row>
    <row r="17" spans="1:5" x14ac:dyDescent="0.3">
      <c r="A17" s="82" t="s">
        <v>260</v>
      </c>
      <c r="B17" s="87" t="e">
        <f>#REF!</f>
        <v>#REF!</v>
      </c>
      <c r="C17" s="87" t="e">
        <f>#REF!</f>
        <v>#REF!</v>
      </c>
      <c r="D17" s="87" t="e">
        <f>#REF!</f>
        <v>#REF!</v>
      </c>
      <c r="E17" s="87" t="e">
        <f>#REF!</f>
        <v>#REF!</v>
      </c>
    </row>
    <row r="18" spans="1:5" x14ac:dyDescent="0.3">
      <c r="A18" s="82" t="s">
        <v>261</v>
      </c>
      <c r="B18" s="87" t="e">
        <f>#REF!</f>
        <v>#REF!</v>
      </c>
      <c r="C18" s="87" t="e">
        <f>#REF!</f>
        <v>#REF!</v>
      </c>
      <c r="D18" s="87" t="e">
        <f>#REF!</f>
        <v>#REF!</v>
      </c>
      <c r="E18" s="87" t="e">
        <f>#REF!</f>
        <v>#REF!</v>
      </c>
    </row>
    <row r="19" spans="1:5" x14ac:dyDescent="0.3">
      <c r="A19" s="82" t="s">
        <v>262</v>
      </c>
      <c r="B19" s="87" t="e">
        <f>#REF!</f>
        <v>#REF!</v>
      </c>
      <c r="C19" s="87" t="e">
        <f>#REF!</f>
        <v>#REF!</v>
      </c>
      <c r="D19" s="87" t="e">
        <f>#REF!</f>
        <v>#REF!</v>
      </c>
      <c r="E19" s="87" t="e">
        <f>#REF!</f>
        <v>#REF!</v>
      </c>
    </row>
    <row r="20" spans="1:5" x14ac:dyDescent="0.3">
      <c r="A20" s="82" t="s">
        <v>263</v>
      </c>
      <c r="B20" s="87" t="e">
        <f>#REF!</f>
        <v>#REF!</v>
      </c>
      <c r="C20" s="87" t="e">
        <f>#REF!</f>
        <v>#REF!</v>
      </c>
      <c r="D20" s="87" t="e">
        <f>#REF!</f>
        <v>#REF!</v>
      </c>
      <c r="E20" s="87" t="e">
        <f>#REF!</f>
        <v>#REF!</v>
      </c>
    </row>
    <row r="21" spans="1:5" x14ac:dyDescent="0.3">
      <c r="A21" s="82" t="s">
        <v>264</v>
      </c>
      <c r="B21" s="87" t="e">
        <f>#REF!</f>
        <v>#REF!</v>
      </c>
      <c r="C21" s="87" t="e">
        <f>#REF!</f>
        <v>#REF!</v>
      </c>
      <c r="D21" s="87" t="e">
        <f>#REF!</f>
        <v>#REF!</v>
      </c>
      <c r="E21" s="87" t="e">
        <f>#REF!</f>
        <v>#REF!</v>
      </c>
    </row>
    <row r="22" spans="1:5" x14ac:dyDescent="0.3">
      <c r="A22" s="82" t="s">
        <v>265</v>
      </c>
      <c r="B22" s="87" t="e">
        <f>#REF!</f>
        <v>#REF!</v>
      </c>
      <c r="C22" s="87" t="e">
        <f>#REF!</f>
        <v>#REF!</v>
      </c>
      <c r="D22" s="87" t="e">
        <f>#REF!</f>
        <v>#REF!</v>
      </c>
      <c r="E22" s="87" t="e">
        <f>#REF!</f>
        <v>#REF!</v>
      </c>
    </row>
    <row r="23" spans="1:5" x14ac:dyDescent="0.3">
      <c r="A23" s="82" t="s">
        <v>266</v>
      </c>
      <c r="B23" s="87" t="e">
        <f>#REF!</f>
        <v>#REF!</v>
      </c>
      <c r="C23" s="87" t="e">
        <f>#REF!</f>
        <v>#REF!</v>
      </c>
      <c r="D23" s="87" t="e">
        <f>#REF!</f>
        <v>#REF!</v>
      </c>
      <c r="E23" s="87" t="e">
        <f>#REF!</f>
        <v>#REF!</v>
      </c>
    </row>
    <row r="24" spans="1:5" x14ac:dyDescent="0.3">
      <c r="A24" s="82" t="s">
        <v>267</v>
      </c>
      <c r="B24" s="87" t="e">
        <f>#REF!</f>
        <v>#REF!</v>
      </c>
      <c r="C24" s="87" t="e">
        <f>#REF!</f>
        <v>#REF!</v>
      </c>
      <c r="D24" s="87" t="e">
        <f>#REF!</f>
        <v>#REF!</v>
      </c>
      <c r="E24" s="87" t="e">
        <f>#REF!</f>
        <v>#REF!</v>
      </c>
    </row>
    <row r="25" spans="1:5" x14ac:dyDescent="0.3">
      <c r="A25" s="82" t="s">
        <v>362</v>
      </c>
      <c r="B25" s="87" t="e">
        <f>#REF!</f>
        <v>#REF!</v>
      </c>
      <c r="C25" s="87" t="e">
        <f>#REF!</f>
        <v>#REF!</v>
      </c>
      <c r="D25" s="87" t="e">
        <f>#REF!</f>
        <v>#REF!</v>
      </c>
      <c r="E25" s="87" t="e">
        <f>#REF!</f>
        <v>#REF!</v>
      </c>
    </row>
    <row r="26" spans="1:5" x14ac:dyDescent="0.3">
      <c r="A26" s="114" t="s">
        <v>363</v>
      </c>
      <c r="B26" s="87" t="e">
        <f>#REF!</f>
        <v>#REF!</v>
      </c>
      <c r="C26" s="87" t="e">
        <f>#REF!</f>
        <v>#REF!</v>
      </c>
      <c r="D26" s="87" t="e">
        <f>#REF!</f>
        <v>#REF!</v>
      </c>
      <c r="E26" s="87" t="e">
        <f>#REF!</f>
        <v>#REF!</v>
      </c>
    </row>
    <row r="27" spans="1:5" x14ac:dyDescent="0.3">
      <c r="A27" s="114" t="s">
        <v>364</v>
      </c>
      <c r="B27" s="87" t="e">
        <f>#REF!</f>
        <v>#REF!</v>
      </c>
      <c r="C27" s="87" t="e">
        <f>#REF!</f>
        <v>#REF!</v>
      </c>
      <c r="D27" s="87" t="e">
        <f>#REF!</f>
        <v>#REF!</v>
      </c>
      <c r="E27" s="87" t="e">
        <f>#REF!</f>
        <v>#REF!</v>
      </c>
    </row>
    <row r="28" spans="1:5" x14ac:dyDescent="0.3">
      <c r="A28" s="89"/>
    </row>
    <row r="29" spans="1:5" ht="31.2" x14ac:dyDescent="0.5">
      <c r="A29" s="90" t="s">
        <v>83</v>
      </c>
      <c r="B29" s="91" t="s">
        <v>84</v>
      </c>
      <c r="C29" s="91" t="s">
        <v>85</v>
      </c>
      <c r="D29" s="91" t="s">
        <v>86</v>
      </c>
      <c r="E29" s="91" t="s">
        <v>87</v>
      </c>
    </row>
    <row r="30" spans="1:5" hidden="1" x14ac:dyDescent="0.3">
      <c r="A30" s="92" t="s">
        <v>88</v>
      </c>
      <c r="B30" s="83" t="e">
        <f>SUM(B4:B13)</f>
        <v>#REF!</v>
      </c>
      <c r="C30" s="83" t="e">
        <f>SUM(C4:C13)</f>
        <v>#REF!</v>
      </c>
      <c r="D30" s="83" t="e">
        <f>SUM(D4:D13)</f>
        <v>#REF!</v>
      </c>
      <c r="E30" s="83" t="e">
        <f>SUM(E4:E13)</f>
        <v>#REF!</v>
      </c>
    </row>
    <row r="31" spans="1:5" x14ac:dyDescent="0.3">
      <c r="A31" s="93" t="s">
        <v>89</v>
      </c>
      <c r="B31" s="94" t="e">
        <f>AVERAGEIF(B4:B27, "&gt;0")</f>
        <v>#DIV/0!</v>
      </c>
      <c r="C31" s="94" t="e">
        <f>AVERAGEIF(C4:C27, "&gt;0")</f>
        <v>#DIV/0!</v>
      </c>
      <c r="D31" s="94" t="e">
        <f>AVERAGEIF(D4:D27, "&gt;0")</f>
        <v>#DIV/0!</v>
      </c>
      <c r="E31" s="94" t="e">
        <f>AVERAGEIF(E4:E27, "&gt;0")</f>
        <v>#DIV/0!</v>
      </c>
    </row>
    <row r="32" spans="1:5" x14ac:dyDescent="0.3">
      <c r="A32" s="93" t="s">
        <v>90</v>
      </c>
      <c r="B32" s="83">
        <f>COUNTIF(B4:B27,"3")</f>
        <v>0</v>
      </c>
      <c r="C32" s="83">
        <f>COUNTIF(C4:C27,"3")</f>
        <v>0</v>
      </c>
      <c r="D32" s="83">
        <f>COUNTIF(D4:D27,"3")</f>
        <v>0</v>
      </c>
      <c r="E32" s="83">
        <f>COUNTIF(E4:E27,"3")</f>
        <v>0</v>
      </c>
    </row>
    <row r="33" spans="1:12" x14ac:dyDescent="0.3">
      <c r="A33" s="93" t="s">
        <v>91</v>
      </c>
      <c r="B33" s="83">
        <f>COUNTIF(B4:B27,"&lt;&gt;0")</f>
        <v>24</v>
      </c>
      <c r="C33" s="83">
        <f>COUNTIF(C4:C27,"&lt;&gt;0")</f>
        <v>24</v>
      </c>
      <c r="D33" s="83">
        <f>COUNTIF(D4:D27,"&lt;&gt;0")</f>
        <v>24</v>
      </c>
      <c r="E33" s="83">
        <f>COUNTIF(E4:E27,"&lt;&gt;0")</f>
        <v>24</v>
      </c>
    </row>
    <row r="34" spans="1:12" x14ac:dyDescent="0.3">
      <c r="A34" s="95" t="s">
        <v>92</v>
      </c>
      <c r="B34" s="96">
        <f>SUM(B32/B33)</f>
        <v>0</v>
      </c>
      <c r="C34" s="96">
        <f>SUM(C32/C33)</f>
        <v>0</v>
      </c>
      <c r="D34" s="96">
        <f>SUM(D32/D33)</f>
        <v>0</v>
      </c>
      <c r="E34" s="96">
        <f>SUM(E32/E33)</f>
        <v>0</v>
      </c>
      <c r="F34" s="87"/>
      <c r="G34" s="87"/>
      <c r="H34" s="87"/>
      <c r="I34" s="87"/>
      <c r="J34" s="87"/>
      <c r="K34" s="87"/>
      <c r="L34" s="87"/>
    </row>
    <row r="35" spans="1:12" x14ac:dyDescent="0.3">
      <c r="A35" s="97"/>
      <c r="B35" s="87"/>
      <c r="C35" s="87"/>
      <c r="D35" s="87"/>
      <c r="E35" s="87"/>
      <c r="F35" s="87"/>
      <c r="G35" s="87"/>
      <c r="H35" s="87"/>
      <c r="I35" s="87"/>
      <c r="J35" s="87"/>
      <c r="K35" s="87"/>
      <c r="L35" s="87"/>
    </row>
    <row r="36" spans="1:12" ht="15.75" customHeight="1" x14ac:dyDescent="0.3">
      <c r="A36" s="87"/>
      <c r="B36" s="87"/>
      <c r="C36" s="87"/>
      <c r="D36" s="87"/>
      <c r="E36" s="87"/>
      <c r="F36" s="87"/>
      <c r="G36" s="87"/>
      <c r="H36" s="87"/>
      <c r="I36" s="87"/>
      <c r="J36" s="87"/>
      <c r="K36" s="87"/>
      <c r="L36" s="87"/>
    </row>
    <row r="37" spans="1:12" ht="25.8" x14ac:dyDescent="0.5">
      <c r="A37" s="175" t="s">
        <v>93</v>
      </c>
      <c r="B37" s="175"/>
      <c r="C37" s="175"/>
      <c r="D37" s="175"/>
      <c r="E37" s="175"/>
      <c r="F37" s="87"/>
      <c r="G37" s="87"/>
      <c r="H37" s="87"/>
      <c r="I37" s="87"/>
      <c r="J37" s="87"/>
      <c r="K37" s="87"/>
      <c r="L37" s="87"/>
    </row>
    <row r="38" spans="1:12" ht="25.8" x14ac:dyDescent="0.5">
      <c r="A38" s="98" t="s">
        <v>76</v>
      </c>
      <c r="B38" s="99" t="s">
        <v>4</v>
      </c>
      <c r="C38" s="99" t="s">
        <v>10</v>
      </c>
      <c r="D38" s="99" t="s">
        <v>11</v>
      </c>
      <c r="E38" s="99" t="s">
        <v>13</v>
      </c>
      <c r="F38" s="87"/>
      <c r="G38" s="175" t="s">
        <v>94</v>
      </c>
      <c r="H38" s="175"/>
      <c r="I38" s="175"/>
      <c r="J38" s="175"/>
      <c r="K38" s="175"/>
      <c r="L38" s="175"/>
    </row>
    <row r="39" spans="1:12" ht="105" customHeight="1" x14ac:dyDescent="0.3">
      <c r="A39" s="82" t="s">
        <v>247</v>
      </c>
      <c r="B39" s="87" t="e">
        <f>#REF!</f>
        <v>#REF!</v>
      </c>
      <c r="C39" s="87" t="e">
        <f>#REF!</f>
        <v>#REF!</v>
      </c>
      <c r="D39" s="87" t="e">
        <f>#REF!</f>
        <v>#REF!</v>
      </c>
      <c r="E39" s="87" t="e">
        <f>#REF!</f>
        <v>#REF!</v>
      </c>
      <c r="F39" s="87"/>
      <c r="G39" s="86" t="s">
        <v>77</v>
      </c>
      <c r="H39" s="86" t="s">
        <v>78</v>
      </c>
      <c r="I39" s="86" t="s">
        <v>79</v>
      </c>
      <c r="J39" s="86" t="s">
        <v>80</v>
      </c>
      <c r="K39" s="86" t="s">
        <v>81</v>
      </c>
      <c r="L39" s="86" t="s">
        <v>95</v>
      </c>
    </row>
    <row r="40" spans="1:12" ht="18.75" customHeight="1" x14ac:dyDescent="0.3">
      <c r="A40" s="82" t="s">
        <v>248</v>
      </c>
      <c r="B40" s="87" t="e">
        <f>#REF!</f>
        <v>#REF!</v>
      </c>
      <c r="C40" s="87" t="e">
        <f>#REF!</f>
        <v>#REF!</v>
      </c>
      <c r="D40" s="87" t="e">
        <f>#REF!</f>
        <v>#REF!</v>
      </c>
      <c r="E40" s="87" t="e">
        <f>#REF!</f>
        <v>#REF!</v>
      </c>
      <c r="F40" s="87"/>
      <c r="G40" s="87" t="e">
        <f>AVERAGEIF(B39:E62, "&gt;0")</f>
        <v>#DIV/0!</v>
      </c>
      <c r="H40" s="87">
        <f>COUNTIF(B39:E62,"&lt;&gt;0")</f>
        <v>96</v>
      </c>
      <c r="I40" s="87">
        <f>SUM(3*H40)</f>
        <v>288</v>
      </c>
      <c r="J40" s="87">
        <f>COUNTIF(B39:E62,"3")</f>
        <v>0</v>
      </c>
      <c r="K40" s="87">
        <f>SUM(3*J40)</f>
        <v>0</v>
      </c>
      <c r="L40" s="88">
        <f>SUM(J40/H40)</f>
        <v>0</v>
      </c>
    </row>
    <row r="41" spans="1:12" ht="18.75" customHeight="1" x14ac:dyDescent="0.3">
      <c r="A41" s="83" t="s">
        <v>249</v>
      </c>
      <c r="B41" s="87" t="e">
        <f>#REF!</f>
        <v>#REF!</v>
      </c>
      <c r="C41" s="87" t="e">
        <f>#REF!</f>
        <v>#REF!</v>
      </c>
      <c r="D41" s="87" t="e">
        <f>#REF!</f>
        <v>#REF!</v>
      </c>
      <c r="E41" s="87" t="e">
        <f>#REF!</f>
        <v>#REF!</v>
      </c>
      <c r="F41" s="87"/>
      <c r="G41" s="87"/>
      <c r="H41" s="87"/>
      <c r="I41" s="87"/>
      <c r="J41" s="87"/>
      <c r="K41" s="87"/>
      <c r="L41" s="87"/>
    </row>
    <row r="42" spans="1:12" ht="18.75" customHeight="1" x14ac:dyDescent="0.3">
      <c r="A42" s="83" t="s">
        <v>250</v>
      </c>
      <c r="B42" s="83" t="e">
        <f>#REF!</f>
        <v>#REF!</v>
      </c>
      <c r="C42" s="83" t="e">
        <f>#REF!</f>
        <v>#REF!</v>
      </c>
      <c r="D42" s="83" t="e">
        <f>#REF!</f>
        <v>#REF!</v>
      </c>
      <c r="E42" s="83" t="e">
        <f>#REF!</f>
        <v>#REF!</v>
      </c>
    </row>
    <row r="43" spans="1:12" ht="18.75" customHeight="1" x14ac:dyDescent="0.3">
      <c r="A43" s="82" t="s">
        <v>251</v>
      </c>
      <c r="B43" s="83" t="e">
        <f>#REF!</f>
        <v>#REF!</v>
      </c>
      <c r="C43" s="83" t="e">
        <f>#REF!</f>
        <v>#REF!</v>
      </c>
      <c r="D43" s="83" t="e">
        <f>#REF!</f>
        <v>#REF!</v>
      </c>
      <c r="E43" s="83" t="e">
        <f>#REF!</f>
        <v>#REF!</v>
      </c>
    </row>
    <row r="44" spans="1:12" ht="18.75" customHeight="1" x14ac:dyDescent="0.3">
      <c r="A44" s="82" t="s">
        <v>252</v>
      </c>
      <c r="B44" s="83" t="e">
        <f>#REF!</f>
        <v>#REF!</v>
      </c>
      <c r="C44" s="83" t="e">
        <f>#REF!</f>
        <v>#REF!</v>
      </c>
      <c r="D44" s="83" t="e">
        <f>#REF!</f>
        <v>#REF!</v>
      </c>
      <c r="E44" s="83" t="e">
        <f>#REF!</f>
        <v>#REF!</v>
      </c>
    </row>
    <row r="45" spans="1:12" ht="18.75" customHeight="1" x14ac:dyDescent="0.3">
      <c r="A45" s="82" t="s">
        <v>253</v>
      </c>
      <c r="B45" s="83" t="e">
        <f>#REF!</f>
        <v>#REF!</v>
      </c>
      <c r="C45" s="83" t="e">
        <f>#REF!</f>
        <v>#REF!</v>
      </c>
      <c r="D45" s="83" t="e">
        <f>#REF!</f>
        <v>#REF!</v>
      </c>
      <c r="E45" s="83" t="e">
        <f>#REF!</f>
        <v>#REF!</v>
      </c>
    </row>
    <row r="46" spans="1:12" ht="18.75" customHeight="1" x14ac:dyDescent="0.3">
      <c r="A46" s="83" t="s">
        <v>254</v>
      </c>
      <c r="B46" s="83" t="e">
        <f>#REF!</f>
        <v>#REF!</v>
      </c>
      <c r="C46" s="83" t="e">
        <f>#REF!</f>
        <v>#REF!</v>
      </c>
      <c r="D46" s="83" t="e">
        <f>#REF!</f>
        <v>#REF!</v>
      </c>
      <c r="E46" s="83" t="e">
        <f>#REF!</f>
        <v>#REF!</v>
      </c>
    </row>
    <row r="47" spans="1:12" ht="18.75" customHeight="1" x14ac:dyDescent="0.3">
      <c r="A47" s="113" t="s">
        <v>255</v>
      </c>
      <c r="B47" s="83" t="e">
        <f>#REF!</f>
        <v>#REF!</v>
      </c>
      <c r="C47" s="83" t="e">
        <f>#REF!</f>
        <v>#REF!</v>
      </c>
      <c r="D47" s="83" t="e">
        <f>#REF!</f>
        <v>#REF!</v>
      </c>
      <c r="E47" s="83" t="e">
        <f>#REF!</f>
        <v>#REF!</v>
      </c>
    </row>
    <row r="48" spans="1:12" x14ac:dyDescent="0.3">
      <c r="A48" s="82" t="s">
        <v>256</v>
      </c>
      <c r="B48" s="83" t="e">
        <f>#REF!</f>
        <v>#REF!</v>
      </c>
      <c r="C48" s="83" t="e">
        <f>#REF!</f>
        <v>#REF!</v>
      </c>
      <c r="D48" s="83" t="e">
        <f>#REF!</f>
        <v>#REF!</v>
      </c>
      <c r="E48" s="83" t="e">
        <f>#REF!</f>
        <v>#REF!</v>
      </c>
    </row>
    <row r="49" spans="1:5" x14ac:dyDescent="0.3">
      <c r="A49" s="82" t="s">
        <v>257</v>
      </c>
      <c r="B49" s="83" t="e">
        <f>#REF!</f>
        <v>#REF!</v>
      </c>
      <c r="C49" s="83" t="e">
        <f>#REF!</f>
        <v>#REF!</v>
      </c>
      <c r="D49" s="83" t="e">
        <f>#REF!</f>
        <v>#REF!</v>
      </c>
      <c r="E49" s="83" t="e">
        <f>#REF!</f>
        <v>#REF!</v>
      </c>
    </row>
    <row r="50" spans="1:5" x14ac:dyDescent="0.3">
      <c r="A50" s="82" t="s">
        <v>258</v>
      </c>
      <c r="B50" s="83" t="e">
        <f>#REF!</f>
        <v>#REF!</v>
      </c>
      <c r="C50" s="83" t="e">
        <f>#REF!</f>
        <v>#REF!</v>
      </c>
      <c r="D50" s="83" t="e">
        <f>#REF!</f>
        <v>#REF!</v>
      </c>
      <c r="E50" s="83" t="e">
        <f>#REF!</f>
        <v>#REF!</v>
      </c>
    </row>
    <row r="51" spans="1:5" x14ac:dyDescent="0.3">
      <c r="A51" s="82" t="s">
        <v>259</v>
      </c>
      <c r="B51" s="83" t="e">
        <f>#REF!</f>
        <v>#REF!</v>
      </c>
      <c r="C51" s="83" t="e">
        <f>#REF!</f>
        <v>#REF!</v>
      </c>
      <c r="D51" s="83" t="e">
        <f>#REF!</f>
        <v>#REF!</v>
      </c>
      <c r="E51" s="83" t="e">
        <f>#REF!</f>
        <v>#REF!</v>
      </c>
    </row>
    <row r="52" spans="1:5" x14ac:dyDescent="0.3">
      <c r="A52" s="82" t="s">
        <v>260</v>
      </c>
      <c r="B52" s="83" t="e">
        <f>#REF!</f>
        <v>#REF!</v>
      </c>
      <c r="C52" s="83" t="e">
        <f>#REF!</f>
        <v>#REF!</v>
      </c>
      <c r="D52" s="83" t="e">
        <f>#REF!</f>
        <v>#REF!</v>
      </c>
      <c r="E52" s="83" t="e">
        <f>#REF!</f>
        <v>#REF!</v>
      </c>
    </row>
    <row r="53" spans="1:5" x14ac:dyDescent="0.3">
      <c r="A53" s="82" t="s">
        <v>261</v>
      </c>
      <c r="B53" s="83" t="e">
        <f>#REF!</f>
        <v>#REF!</v>
      </c>
      <c r="C53" s="83" t="e">
        <f>#REF!</f>
        <v>#REF!</v>
      </c>
      <c r="D53" s="83" t="e">
        <f>#REF!</f>
        <v>#REF!</v>
      </c>
      <c r="E53" s="83" t="e">
        <f>#REF!</f>
        <v>#REF!</v>
      </c>
    </row>
    <row r="54" spans="1:5" x14ac:dyDescent="0.3">
      <c r="A54" s="82" t="s">
        <v>262</v>
      </c>
      <c r="B54" s="83" t="e">
        <f>#REF!</f>
        <v>#REF!</v>
      </c>
      <c r="C54" s="83" t="e">
        <f>#REF!</f>
        <v>#REF!</v>
      </c>
      <c r="D54" s="83" t="e">
        <f>#REF!</f>
        <v>#REF!</v>
      </c>
      <c r="E54" s="83" t="e">
        <f>#REF!</f>
        <v>#REF!</v>
      </c>
    </row>
    <row r="55" spans="1:5" x14ac:dyDescent="0.3">
      <c r="A55" s="82" t="s">
        <v>263</v>
      </c>
      <c r="B55" s="83" t="e">
        <f>#REF!</f>
        <v>#REF!</v>
      </c>
      <c r="C55" s="83" t="e">
        <f>#REF!</f>
        <v>#REF!</v>
      </c>
      <c r="D55" s="83" t="e">
        <f>#REF!</f>
        <v>#REF!</v>
      </c>
      <c r="E55" s="83" t="e">
        <f>#REF!</f>
        <v>#REF!</v>
      </c>
    </row>
    <row r="56" spans="1:5" x14ac:dyDescent="0.3">
      <c r="A56" s="82" t="s">
        <v>264</v>
      </c>
      <c r="B56" s="83" t="e">
        <f>#REF!</f>
        <v>#REF!</v>
      </c>
      <c r="C56" s="83" t="e">
        <f>#REF!</f>
        <v>#REF!</v>
      </c>
      <c r="D56" s="83" t="e">
        <f>#REF!</f>
        <v>#REF!</v>
      </c>
      <c r="E56" s="83" t="e">
        <f>#REF!</f>
        <v>#REF!</v>
      </c>
    </row>
    <row r="57" spans="1:5" x14ac:dyDescent="0.3">
      <c r="A57" s="82" t="s">
        <v>265</v>
      </c>
      <c r="B57" s="83" t="e">
        <f>#REF!</f>
        <v>#REF!</v>
      </c>
      <c r="C57" s="83" t="e">
        <f>#REF!</f>
        <v>#REF!</v>
      </c>
      <c r="D57" s="83" t="e">
        <f>#REF!</f>
        <v>#REF!</v>
      </c>
      <c r="E57" s="83" t="e">
        <f>#REF!</f>
        <v>#REF!</v>
      </c>
    </row>
    <row r="58" spans="1:5" x14ac:dyDescent="0.3">
      <c r="A58" s="82" t="s">
        <v>266</v>
      </c>
      <c r="B58" s="83" t="e">
        <f>#REF!</f>
        <v>#REF!</v>
      </c>
      <c r="C58" s="83" t="e">
        <f>#REF!</f>
        <v>#REF!</v>
      </c>
      <c r="D58" s="83" t="e">
        <f>#REF!</f>
        <v>#REF!</v>
      </c>
      <c r="E58" s="83" t="e">
        <f>#REF!</f>
        <v>#REF!</v>
      </c>
    </row>
    <row r="59" spans="1:5" x14ac:dyDescent="0.3">
      <c r="A59" s="82" t="s">
        <v>267</v>
      </c>
      <c r="B59" s="83" t="e">
        <f>#REF!</f>
        <v>#REF!</v>
      </c>
      <c r="C59" s="83" t="e">
        <f>#REF!</f>
        <v>#REF!</v>
      </c>
      <c r="D59" s="83" t="e">
        <f>#REF!</f>
        <v>#REF!</v>
      </c>
      <c r="E59" s="83" t="e">
        <f>#REF!</f>
        <v>#REF!</v>
      </c>
    </row>
    <row r="60" spans="1:5" x14ac:dyDescent="0.3">
      <c r="A60" s="82" t="s">
        <v>362</v>
      </c>
      <c r="B60" s="83" t="e">
        <f>#REF!</f>
        <v>#REF!</v>
      </c>
      <c r="C60" s="83" t="e">
        <f>#REF!</f>
        <v>#REF!</v>
      </c>
      <c r="D60" s="83" t="e">
        <f>#REF!</f>
        <v>#REF!</v>
      </c>
      <c r="E60" s="83" t="e">
        <f>#REF!</f>
        <v>#REF!</v>
      </c>
    </row>
    <row r="61" spans="1:5" x14ac:dyDescent="0.3">
      <c r="A61" s="114" t="s">
        <v>363</v>
      </c>
      <c r="B61" s="83" t="e">
        <f>#REF!</f>
        <v>#REF!</v>
      </c>
      <c r="C61" s="83" t="e">
        <f>#REF!</f>
        <v>#REF!</v>
      </c>
      <c r="D61" s="83" t="e">
        <f>#REF!</f>
        <v>#REF!</v>
      </c>
      <c r="E61" s="83" t="e">
        <f>#REF!</f>
        <v>#REF!</v>
      </c>
    </row>
    <row r="62" spans="1:5" x14ac:dyDescent="0.3">
      <c r="A62" s="114" t="s">
        <v>364</v>
      </c>
      <c r="B62" s="83" t="e">
        <f>#REF!</f>
        <v>#REF!</v>
      </c>
      <c r="C62" s="83" t="e">
        <f>#REF!</f>
        <v>#REF!</v>
      </c>
      <c r="D62" s="83" t="e">
        <f>#REF!</f>
        <v>#REF!</v>
      </c>
      <c r="E62" s="83" t="e">
        <f>#REF!</f>
        <v>#REF!</v>
      </c>
    </row>
    <row r="64" spans="1:5" ht="31.2" x14ac:dyDescent="0.5">
      <c r="A64" s="100" t="s">
        <v>96</v>
      </c>
      <c r="B64" s="101" t="s">
        <v>84</v>
      </c>
      <c r="C64" s="101" t="s">
        <v>85</v>
      </c>
      <c r="D64" s="101" t="s">
        <v>86</v>
      </c>
      <c r="E64" s="101" t="s">
        <v>87</v>
      </c>
    </row>
    <row r="65" spans="1:12" hidden="1" x14ac:dyDescent="0.3">
      <c r="A65" s="92" t="s">
        <v>88</v>
      </c>
      <c r="B65" s="83" t="e">
        <f>SUM(B39:B56)</f>
        <v>#REF!</v>
      </c>
      <c r="C65" s="83" t="e">
        <f>SUM(C39:C56)</f>
        <v>#REF!</v>
      </c>
      <c r="D65" s="83" t="e">
        <f>SUM(D39:D56)</f>
        <v>#REF!</v>
      </c>
      <c r="E65" s="83" t="e">
        <f>SUM(E39:E56)</f>
        <v>#REF!</v>
      </c>
    </row>
    <row r="66" spans="1:12" x14ac:dyDescent="0.3">
      <c r="A66" s="93" t="s">
        <v>89</v>
      </c>
      <c r="B66" s="94" t="e">
        <f>AVERAGEIF(B39:B62, "&gt;0")</f>
        <v>#DIV/0!</v>
      </c>
      <c r="C66" s="94" t="e">
        <f>AVERAGEIF(C39:C62, "&gt;0")</f>
        <v>#DIV/0!</v>
      </c>
      <c r="D66" s="94" t="e">
        <f>AVERAGEIF(D39:D62, "&gt;0")</f>
        <v>#DIV/0!</v>
      </c>
      <c r="E66" s="94" t="e">
        <f>AVERAGEIF(E39:E62, "&gt;0")</f>
        <v>#DIV/0!</v>
      </c>
    </row>
    <row r="67" spans="1:12" x14ac:dyDescent="0.3">
      <c r="A67" s="93" t="s">
        <v>90</v>
      </c>
      <c r="B67" s="83">
        <f>COUNTIF(B39:B62,"3")</f>
        <v>0</v>
      </c>
      <c r="C67" s="83">
        <f>COUNTIF(C39:C62,"3")</f>
        <v>0</v>
      </c>
      <c r="D67" s="83">
        <f>COUNTIF(D39:D62,"3")</f>
        <v>0</v>
      </c>
      <c r="E67" s="83">
        <f>COUNTIF(E39:E62,"3")</f>
        <v>0</v>
      </c>
    </row>
    <row r="68" spans="1:12" x14ac:dyDescent="0.3">
      <c r="A68" s="93" t="s">
        <v>91</v>
      </c>
      <c r="B68" s="83">
        <f>COUNTIF(B39:B62,"&lt;&gt;0")</f>
        <v>24</v>
      </c>
      <c r="C68" s="83">
        <f>COUNTIF(C39:C62,"&lt;&gt;0")</f>
        <v>24</v>
      </c>
      <c r="D68" s="83">
        <f>COUNTIF(D39:D62,"&lt;&gt;0")</f>
        <v>24</v>
      </c>
      <c r="E68" s="83">
        <f>COUNTIF(E39:E62,"&lt;&gt;0")</f>
        <v>24</v>
      </c>
    </row>
    <row r="69" spans="1:12" x14ac:dyDescent="0.3">
      <c r="A69" s="95" t="s">
        <v>92</v>
      </c>
      <c r="B69" s="96">
        <f>SUM(B67/B68)</f>
        <v>0</v>
      </c>
      <c r="C69" s="96">
        <f t="shared" ref="C69:E69" si="0">SUM(C67/C68)</f>
        <v>0</v>
      </c>
      <c r="D69" s="96">
        <f t="shared" si="0"/>
        <v>0</v>
      </c>
      <c r="E69" s="96">
        <f t="shared" si="0"/>
        <v>0</v>
      </c>
      <c r="F69" s="87"/>
      <c r="G69" s="87"/>
      <c r="H69" s="87"/>
      <c r="I69" s="87"/>
      <c r="J69" s="87"/>
      <c r="K69" s="87"/>
      <c r="L69" s="87"/>
    </row>
    <row r="70" spans="1:12" x14ac:dyDescent="0.3">
      <c r="B70" s="102"/>
      <c r="C70" s="102"/>
      <c r="D70" s="102"/>
      <c r="E70" s="102"/>
    </row>
  </sheetData>
  <sheetProtection selectLockedCells="1"/>
  <mergeCells count="5">
    <mergeCell ref="A1:L1"/>
    <mergeCell ref="A2:E2"/>
    <mergeCell ref="G2:L2"/>
    <mergeCell ref="A37:E37"/>
    <mergeCell ref="G38:L38"/>
  </mergeCells>
  <pageMargins left="0.7" right="0.7" top="0.75" bottom="0.75" header="0.3" footer="0.3"/>
  <pageSetup scale="50" orientation="portrait" r:id="rId1"/>
  <colBreaks count="1" manualBreakCount="1">
    <brk id="12"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6"/>
  <sheetViews>
    <sheetView view="pageBreakPreview" zoomScale="89" zoomScaleNormal="100" zoomScaleSheetLayoutView="89" workbookViewId="0">
      <selection activeCell="A2" sqref="A2:O2"/>
    </sheetView>
  </sheetViews>
  <sheetFormatPr defaultColWidth="11" defaultRowHeight="12" x14ac:dyDescent="0.25"/>
  <cols>
    <col min="1" max="1" width="4.8984375" style="1" customWidth="1"/>
    <col min="2" max="2" width="27.19921875" style="1" customWidth="1"/>
    <col min="3" max="3" width="9.5" style="1" customWidth="1"/>
    <col min="4" max="4" width="10.09765625" style="41" customWidth="1"/>
    <col min="5" max="5" width="14.3984375" style="1" customWidth="1"/>
    <col min="6" max="6" width="10.09765625" style="1" customWidth="1"/>
    <col min="7" max="7" width="10.69921875" style="1" customWidth="1"/>
    <col min="8" max="8" width="11.09765625" style="1" customWidth="1"/>
    <col min="9" max="9" width="10.3984375" style="1" customWidth="1"/>
    <col min="10" max="10" width="10.59765625" style="1" customWidth="1"/>
    <col min="11" max="11" width="11.3984375" style="1" customWidth="1"/>
    <col min="12" max="12" width="10.5" style="1" customWidth="1"/>
    <col min="13" max="13" width="11" style="1" customWidth="1"/>
    <col min="14" max="14" width="10.8984375" style="1" customWidth="1"/>
    <col min="15" max="15" width="8.19921875" style="1" bestFit="1" customWidth="1"/>
    <col min="16" max="17" width="6.3984375" style="1" customWidth="1"/>
    <col min="18" max="16384" width="11" style="1"/>
  </cols>
  <sheetData>
    <row r="1" spans="1:15" ht="18" x14ac:dyDescent="0.25">
      <c r="A1" s="179" t="s">
        <v>97</v>
      </c>
      <c r="B1" s="179"/>
      <c r="C1" s="179"/>
      <c r="D1" s="179"/>
      <c r="E1" s="179"/>
      <c r="F1" s="179"/>
      <c r="G1" s="179"/>
      <c r="H1" s="179"/>
      <c r="I1" s="179"/>
      <c r="J1" s="179"/>
      <c r="K1" s="179"/>
      <c r="L1" s="179"/>
      <c r="M1" s="179"/>
      <c r="N1" s="179"/>
      <c r="O1" s="179"/>
    </row>
    <row r="2" spans="1:15" ht="18" x14ac:dyDescent="0.25">
      <c r="A2" s="180" t="str">
        <f>[1]Overview!A1</f>
        <v xml:space="preserve">Measure Title: </v>
      </c>
      <c r="B2" s="180"/>
      <c r="C2" s="180"/>
      <c r="D2" s="180"/>
      <c r="E2" s="180"/>
      <c r="F2" s="180"/>
      <c r="G2" s="180"/>
      <c r="H2" s="180"/>
      <c r="I2" s="180"/>
      <c r="J2" s="180"/>
      <c r="K2" s="180"/>
      <c r="L2" s="180"/>
      <c r="M2" s="180"/>
      <c r="N2" s="180"/>
      <c r="O2" s="180"/>
    </row>
    <row r="3" spans="1:15" ht="18" x14ac:dyDescent="0.25">
      <c r="A3" s="31" t="s">
        <v>98</v>
      </c>
      <c r="B3" s="31"/>
      <c r="C3" s="103">
        <v>3</v>
      </c>
      <c r="D3" s="32"/>
      <c r="E3" s="31"/>
      <c r="F3" s="31"/>
      <c r="G3" s="31"/>
      <c r="H3" s="31"/>
      <c r="I3" s="31"/>
      <c r="J3" s="31"/>
      <c r="K3" s="31"/>
      <c r="L3" s="31"/>
      <c r="M3" s="31"/>
      <c r="N3" s="31"/>
      <c r="O3" s="31"/>
    </row>
    <row r="4" spans="1:15" ht="18" customHeight="1" x14ac:dyDescent="0.35">
      <c r="A4" s="181" t="s">
        <v>99</v>
      </c>
      <c r="B4" s="181"/>
      <c r="C4" s="182"/>
      <c r="D4" s="182"/>
      <c r="E4" s="182"/>
      <c r="F4" s="33"/>
      <c r="G4" s="33"/>
    </row>
    <row r="5" spans="1:15" s="35" customFormat="1" ht="15.75" customHeight="1" x14ac:dyDescent="0.25">
      <c r="A5" s="34"/>
      <c r="B5" s="183" t="s">
        <v>100</v>
      </c>
      <c r="C5" s="183"/>
      <c r="D5" s="184" t="s">
        <v>4</v>
      </c>
      <c r="E5" s="184"/>
      <c r="F5" s="184"/>
      <c r="G5" s="184" t="s">
        <v>10</v>
      </c>
      <c r="H5" s="184"/>
      <c r="I5" s="184"/>
      <c r="J5" s="185" t="s">
        <v>11</v>
      </c>
      <c r="K5" s="186"/>
      <c r="L5" s="187"/>
      <c r="M5" s="185" t="s">
        <v>13</v>
      </c>
      <c r="N5" s="186"/>
      <c r="O5" s="187"/>
    </row>
    <row r="6" spans="1:15" s="35" customFormat="1" ht="38.25" customHeight="1" x14ac:dyDescent="0.25">
      <c r="A6" s="45" t="s">
        <v>0</v>
      </c>
      <c r="B6" s="36" t="s">
        <v>1</v>
      </c>
      <c r="C6" s="36" t="s">
        <v>15</v>
      </c>
      <c r="D6" s="188" t="s">
        <v>9</v>
      </c>
      <c r="E6" s="188"/>
      <c r="F6" s="188"/>
      <c r="G6" s="188" t="s">
        <v>70</v>
      </c>
      <c r="H6" s="188"/>
      <c r="I6" s="188"/>
      <c r="J6" s="189" t="s">
        <v>12</v>
      </c>
      <c r="K6" s="190"/>
      <c r="L6" s="191"/>
      <c r="M6" s="189" t="s">
        <v>14</v>
      </c>
      <c r="N6" s="190"/>
      <c r="O6" s="191"/>
    </row>
    <row r="7" spans="1:15" s="35" customFormat="1" ht="36" x14ac:dyDescent="0.25">
      <c r="A7" s="37"/>
      <c r="B7" s="37"/>
      <c r="C7" s="37"/>
      <c r="D7" s="46" t="s">
        <v>101</v>
      </c>
      <c r="E7" s="39" t="s">
        <v>102</v>
      </c>
      <c r="F7" s="39" t="s">
        <v>103</v>
      </c>
      <c r="G7" s="38" t="s">
        <v>101</v>
      </c>
      <c r="H7" s="39" t="s">
        <v>104</v>
      </c>
      <c r="I7" s="39" t="s">
        <v>103</v>
      </c>
      <c r="J7" s="38" t="s">
        <v>101</v>
      </c>
      <c r="K7" s="39" t="s">
        <v>102</v>
      </c>
      <c r="L7" s="39" t="s">
        <v>103</v>
      </c>
      <c r="M7" s="38" t="s">
        <v>101</v>
      </c>
      <c r="N7" s="39" t="s">
        <v>104</v>
      </c>
      <c r="O7" s="39" t="s">
        <v>103</v>
      </c>
    </row>
    <row r="8" spans="1:15" x14ac:dyDescent="0.25">
      <c r="A8" s="2"/>
      <c r="B8" s="2"/>
      <c r="C8" s="2"/>
      <c r="D8" s="40"/>
      <c r="E8" s="2"/>
      <c r="F8" s="2"/>
      <c r="G8" s="2"/>
      <c r="H8" s="2"/>
      <c r="I8" s="2"/>
      <c r="J8" s="2"/>
      <c r="K8" s="2"/>
      <c r="L8" s="2"/>
      <c r="M8" s="64"/>
      <c r="N8" s="64"/>
      <c r="O8" s="65"/>
    </row>
    <row r="9" spans="1:15" ht="18" customHeight="1" x14ac:dyDescent="0.25">
      <c r="A9" s="177">
        <v>1</v>
      </c>
      <c r="B9" s="155" t="s">
        <v>247</v>
      </c>
      <c r="C9" s="3" t="s">
        <v>5</v>
      </c>
      <c r="D9" s="42" t="e">
        <f>SUM(#REF!+#REF!+#REF!)/C3</f>
        <v>#REF!</v>
      </c>
      <c r="E9" s="43" t="e">
        <f>COUNTIF(#REF!,3)+COUNTIF(#REF!,3)+COUNTIF(#REF!,3)</f>
        <v>#REF!</v>
      </c>
      <c r="F9" s="44" t="e">
        <f>SUM(E9/C3)</f>
        <v>#REF!</v>
      </c>
      <c r="G9" s="42" t="e">
        <f>SUM(#REF!+#REF!+#REF!)/C3</f>
        <v>#REF!</v>
      </c>
      <c r="H9" s="43" t="e">
        <f>COUNTIF(#REF!,3)+COUNTIF(#REF!,3)+COUNTIF(#REF!,3)</f>
        <v>#REF!</v>
      </c>
      <c r="I9" s="44" t="e">
        <f>SUM(H9/C3)</f>
        <v>#REF!</v>
      </c>
      <c r="J9" s="42" t="e">
        <f>SUM(#REF!+#REF!+#REF!)/C3</f>
        <v>#REF!</v>
      </c>
      <c r="K9" s="43" t="e">
        <f>COUNTIF(#REF!,3)+COUNTIF(#REF!,3)+COUNTIF(#REF!,3)</f>
        <v>#REF!</v>
      </c>
      <c r="L9" s="44" t="e">
        <f>SUM(K9/C3)</f>
        <v>#REF!</v>
      </c>
      <c r="M9" s="42" t="e">
        <f>SUM(#REF!+#REF!+#REF!)/C3</f>
        <v>#REF!</v>
      </c>
      <c r="N9" s="43" t="e">
        <f>COUNTIF(#REF!,3)+COUNTIF(#REF!,3)+COUNTIF(#REF!,3)</f>
        <v>#REF!</v>
      </c>
      <c r="O9" s="66" t="e">
        <f>SUM(N9/C3)</f>
        <v>#REF!</v>
      </c>
    </row>
    <row r="10" spans="1:15" ht="18" customHeight="1" x14ac:dyDescent="0.25">
      <c r="A10" s="178"/>
      <c r="B10" s="156"/>
      <c r="C10" s="4" t="s">
        <v>6</v>
      </c>
      <c r="D10" s="60" t="e">
        <f>SUM(#REF!+#REF!+#REF!)/C3</f>
        <v>#REF!</v>
      </c>
      <c r="E10" s="61" t="e">
        <f>COUNTIF(#REF!,3)+COUNTIF(#REF!,3)+COUNTIF(#REF!,3)</f>
        <v>#REF!</v>
      </c>
      <c r="F10" s="62" t="e">
        <f>SUM(E10/C3)</f>
        <v>#REF!</v>
      </c>
      <c r="G10" s="60" t="e">
        <f>SUM(#REF!+#REF!+#REF!)/C3</f>
        <v>#REF!</v>
      </c>
      <c r="H10" s="61" t="e">
        <f>COUNTIF(#REF!,3)+COUNTIF(#REF!,3)+COUNTIF(#REF!,3)</f>
        <v>#REF!</v>
      </c>
      <c r="I10" s="62" t="e">
        <f>SUM(H10/C3)</f>
        <v>#REF!</v>
      </c>
      <c r="J10" s="60" t="e">
        <f>SUM(#REF!+#REF!+#REF!)/C3</f>
        <v>#REF!</v>
      </c>
      <c r="K10" s="61" t="e">
        <f>COUNTIF(#REF!,3)+COUNTIF(#REF!,3)+COUNTIF(#REF!,3)</f>
        <v>#REF!</v>
      </c>
      <c r="L10" s="62" t="e">
        <f>SUM(K10/C3)</f>
        <v>#REF!</v>
      </c>
      <c r="M10" s="60" t="e">
        <f>SUM(#REF!+#REF!+#REF!)/C3</f>
        <v>#REF!</v>
      </c>
      <c r="N10" s="61" t="e">
        <f>COUNTIF(#REF!,3)+COUNTIF(#REF!,3)+COUNTIF(#REF!,3)</f>
        <v>#REF!</v>
      </c>
      <c r="O10" s="67" t="e">
        <f>SUM(N10/C3)</f>
        <v>#REF!</v>
      </c>
    </row>
    <row r="11" spans="1:15" ht="18" customHeight="1" x14ac:dyDescent="0.25">
      <c r="A11" s="177">
        <v>2</v>
      </c>
      <c r="B11" s="155" t="s">
        <v>248</v>
      </c>
      <c r="C11" s="30" t="s">
        <v>5</v>
      </c>
      <c r="D11" s="42" t="e">
        <f>SUM(#REF!+#REF!+#REF!)/C3</f>
        <v>#REF!</v>
      </c>
      <c r="E11" s="43" t="e">
        <f>COUNTIF(#REF!,3)+COUNTIF(#REF!,3)+COUNTIF(#REF!,3)</f>
        <v>#REF!</v>
      </c>
      <c r="F11" s="44" t="e">
        <f>SUM(E11/C3)</f>
        <v>#REF!</v>
      </c>
      <c r="G11" s="42" t="e">
        <f>SUM(#REF!+#REF!+#REF!)/C3</f>
        <v>#REF!</v>
      </c>
      <c r="H11" s="63" t="e">
        <f>COUNTIF(#REF!,3)+COUNTIF(#REF!,3)+COUNTIF(#REF!,3)</f>
        <v>#REF!</v>
      </c>
      <c r="I11" s="44" t="e">
        <f>SUM(H11/C3)</f>
        <v>#REF!</v>
      </c>
      <c r="J11" s="42" t="e">
        <f>SUM(#REF!+#REF!+#REF!)/C3</f>
        <v>#REF!</v>
      </c>
      <c r="K11" s="43" t="e">
        <f>COUNTIF(#REF!,3)+COUNTIF(#REF!,3)+COUNTIF(#REF!,3)</f>
        <v>#REF!</v>
      </c>
      <c r="L11" s="44" t="e">
        <f>SUM(K11/C3)</f>
        <v>#REF!</v>
      </c>
      <c r="M11" s="42" t="e">
        <f>SUM(#REF!+#REF!+#REF!)/C3</f>
        <v>#REF!</v>
      </c>
      <c r="N11" s="43" t="e">
        <f>COUNTIF(#REF!,3)+COUNTIF(#REF!,3)+COUNTIF(#REF!,3)</f>
        <v>#REF!</v>
      </c>
      <c r="O11" s="66" t="e">
        <f>SUM(N11/C3)</f>
        <v>#REF!</v>
      </c>
    </row>
    <row r="12" spans="1:15" ht="13.8" x14ac:dyDescent="0.25">
      <c r="A12" s="178"/>
      <c r="B12" s="156"/>
      <c r="C12" s="5" t="s">
        <v>6</v>
      </c>
      <c r="D12" s="60" t="e">
        <f>SUM(#REF!+#REF!+#REF!)/C3</f>
        <v>#REF!</v>
      </c>
      <c r="E12" s="61" t="e">
        <f>COUNTIF(#REF!,3)+COUNTIF(#REF!,3)+COUNTIF(#REF!,3)</f>
        <v>#REF!</v>
      </c>
      <c r="F12" s="62" t="e">
        <f>SUM(E12/$C$3)</f>
        <v>#REF!</v>
      </c>
      <c r="G12" s="60" t="e">
        <f>SUM(#REF!+#REF!+#REF!)/C3</f>
        <v>#REF!</v>
      </c>
      <c r="H12" s="61" t="e">
        <f>COUNTIF(#REF!,3)+COUNTIF(#REF!,3)+COUNTIF(#REF!,3)</f>
        <v>#REF!</v>
      </c>
      <c r="I12" s="62" t="e">
        <f>SUM(H12/$C$3)</f>
        <v>#REF!</v>
      </c>
      <c r="J12" s="60" t="e">
        <f>SUM(#REF!+#REF!+#REF!)/C3</f>
        <v>#REF!</v>
      </c>
      <c r="K12" s="61" t="e">
        <f>COUNTIF(#REF!,3)+COUNTIF(#REF!,3)+COUNTIF(#REF!,3)</f>
        <v>#REF!</v>
      </c>
      <c r="L12" s="62" t="e">
        <f>SUM(K12/$C$3)</f>
        <v>#REF!</v>
      </c>
      <c r="M12" s="60" t="e">
        <f>SUM(#REF!+#REF!+#REF!)/C3</f>
        <v>#REF!</v>
      </c>
      <c r="N12" s="61" t="e">
        <f>COUNTIF(#REF!,3)+COUNTIF(#REF!,3)+COUNTIF(#REF!,3)</f>
        <v>#REF!</v>
      </c>
      <c r="O12" s="67" t="e">
        <f>SUM(N12/$C$3)</f>
        <v>#REF!</v>
      </c>
    </row>
    <row r="13" spans="1:15" ht="18" customHeight="1" x14ac:dyDescent="0.25">
      <c r="A13" s="177">
        <v>3</v>
      </c>
      <c r="B13" s="155" t="s">
        <v>249</v>
      </c>
      <c r="C13" s="3" t="s">
        <v>5</v>
      </c>
      <c r="D13" s="42" t="e">
        <f>SUM(#REF!+#REF!+#REF!)/C3</f>
        <v>#REF!</v>
      </c>
      <c r="E13" s="43" t="e">
        <f>COUNTIF(#REF!,3)+COUNTIF(#REF!,3)+COUNTIF(#REF!,3)</f>
        <v>#REF!</v>
      </c>
      <c r="F13" s="44" t="e">
        <f>SUM(E13/C3)</f>
        <v>#REF!</v>
      </c>
      <c r="G13" s="42" t="e">
        <f>SUM(#REF!+#REF!+#REF!)/C3</f>
        <v>#REF!</v>
      </c>
      <c r="H13" s="63" t="e">
        <f>COUNTIF(#REF!,3)+COUNTIF(#REF!,3)+COUNTIF(#REF!,3)</f>
        <v>#REF!</v>
      </c>
      <c r="I13" s="44" t="e">
        <f>SUM(H13/C3)</f>
        <v>#REF!</v>
      </c>
      <c r="J13" s="42" t="e">
        <f>SUM(#REF!+#REF!+#REF!)/C3</f>
        <v>#REF!</v>
      </c>
      <c r="K13" s="43" t="e">
        <f>COUNTIF(#REF!,3)+COUNTIF(#REF!,3)+COUNTIF(#REF!,3)</f>
        <v>#REF!</v>
      </c>
      <c r="L13" s="44" t="e">
        <f>SUM(K13/C3)</f>
        <v>#REF!</v>
      </c>
      <c r="M13" s="42" t="e">
        <f>SUM(#REF!+#REF!+#REF!)/C3</f>
        <v>#REF!</v>
      </c>
      <c r="N13" s="43" t="e">
        <f>COUNTIF(#REF!,3)+COUNTIF(#REF!,3)+COUNTIF(#REF!,3)</f>
        <v>#REF!</v>
      </c>
      <c r="O13" s="66" t="e">
        <f>SUM(N13/C3)</f>
        <v>#REF!</v>
      </c>
    </row>
    <row r="14" spans="1:15" ht="13.8" x14ac:dyDescent="0.25">
      <c r="A14" s="178"/>
      <c r="B14" s="156"/>
      <c r="C14" s="4" t="s">
        <v>6</v>
      </c>
      <c r="D14" s="60" t="e">
        <f>SUM(#REF!+#REF!+#REF!)/C3</f>
        <v>#REF!</v>
      </c>
      <c r="E14" s="61" t="e">
        <f>COUNTIF(#REF!,3)+COUNTIF(#REF!,3)+COUNTIF(#REF!,3)</f>
        <v>#REF!</v>
      </c>
      <c r="F14" s="62" t="e">
        <f>SUM(E14/$C$3)</f>
        <v>#REF!</v>
      </c>
      <c r="G14" s="60" t="e">
        <f>SUM(#REF!+#REF!+#REF!)/C3</f>
        <v>#REF!</v>
      </c>
      <c r="H14" s="61" t="e">
        <f>COUNTIF(#REF!,3)+COUNTIF(#REF!,3)+COUNTIF(#REF!,3)</f>
        <v>#REF!</v>
      </c>
      <c r="I14" s="62" t="e">
        <f>SUM(H14/$C$3)</f>
        <v>#REF!</v>
      </c>
      <c r="J14" s="60" t="e">
        <f>SUM(#REF!+#REF!+#REF!)/C3</f>
        <v>#REF!</v>
      </c>
      <c r="K14" s="61" t="e">
        <f>COUNTIF(#REF!,3)+COUNTIF(#REF!,3)+COUNTIF(#REF!,3)</f>
        <v>#REF!</v>
      </c>
      <c r="L14" s="62" t="e">
        <f>SUM(K14/$C$3)</f>
        <v>#REF!</v>
      </c>
      <c r="M14" s="60" t="e">
        <f>SUM(#REF!+#REF!+#REF!)/C3</f>
        <v>#REF!</v>
      </c>
      <c r="N14" s="61" t="e">
        <f>COUNTIF(#REF!,3)+COUNTIF(#REF!,3)+COUNTIF(#REF!,3)</f>
        <v>#REF!</v>
      </c>
      <c r="O14" s="67" t="e">
        <f>SUM(N14/$C$3)</f>
        <v>#REF!</v>
      </c>
    </row>
    <row r="15" spans="1:15" ht="14.25" customHeight="1" x14ac:dyDescent="0.25">
      <c r="A15" s="177">
        <v>4</v>
      </c>
      <c r="B15" s="155" t="s">
        <v>250</v>
      </c>
      <c r="C15" s="3" t="s">
        <v>5</v>
      </c>
      <c r="D15" s="42" t="e">
        <f>SUM(#REF!+#REF!+#REF!)/C3</f>
        <v>#REF!</v>
      </c>
      <c r="E15" s="43" t="e">
        <f>COUNTIF(#REF!,3)+COUNTIF(#REF!,3)+COUNTIF(#REF!,3)</f>
        <v>#REF!</v>
      </c>
      <c r="F15" s="44" t="e">
        <f>SUM(E15/C3)</f>
        <v>#REF!</v>
      </c>
      <c r="G15" s="42" t="e">
        <f>SUM(#REF!+#REF!+#REF!)/C3</f>
        <v>#REF!</v>
      </c>
      <c r="H15" s="63" t="e">
        <f>COUNTIF(#REF!,3)+COUNTIF(#REF!,3)+COUNTIF(#REF!,3)</f>
        <v>#REF!</v>
      </c>
      <c r="I15" s="44" t="e">
        <f>SUM(H15/C3)</f>
        <v>#REF!</v>
      </c>
      <c r="J15" s="42" t="e">
        <f>SUM(#REF!+#REF!+#REF!)/C3</f>
        <v>#REF!</v>
      </c>
      <c r="K15" s="43" t="e">
        <f>COUNTIF(#REF!,3)+COUNTIF(#REF!,3)+COUNTIF(#REF!,3)</f>
        <v>#REF!</v>
      </c>
      <c r="L15" s="44" t="e">
        <f>SUM(K15/C3)</f>
        <v>#REF!</v>
      </c>
      <c r="M15" s="42" t="e">
        <f>SUM(#REF!+#REF!+#REF!)/C3</f>
        <v>#REF!</v>
      </c>
      <c r="N15" s="43" t="e">
        <f>COUNTIF(#REF!,3)+COUNTIF(#REF!,3)+COUNTIF(#REF!,3)</f>
        <v>#REF!</v>
      </c>
      <c r="O15" s="66" t="e">
        <f>SUM(N15/C3)</f>
        <v>#REF!</v>
      </c>
    </row>
    <row r="16" spans="1:15" ht="13.8" x14ac:dyDescent="0.25">
      <c r="A16" s="178"/>
      <c r="B16" s="156"/>
      <c r="C16" s="5" t="s">
        <v>6</v>
      </c>
      <c r="D16" s="60" t="e">
        <f>SUM(#REF!+#REF!+#REF!)/C3</f>
        <v>#REF!</v>
      </c>
      <c r="E16" s="61" t="e">
        <f>COUNTIF(#REF!,3)+COUNTIF(#REF!,3)+COUNTIF(#REF!,3)</f>
        <v>#REF!</v>
      </c>
      <c r="F16" s="62" t="e">
        <f>SUM(E16/$C$3)</f>
        <v>#REF!</v>
      </c>
      <c r="G16" s="60" t="e">
        <f>SUM(#REF!+#REF!+#REF!)/C3</f>
        <v>#REF!</v>
      </c>
      <c r="H16" s="61" t="e">
        <f>COUNTIF(#REF!,3)+COUNTIF(#REF!,3)+COUNTIF(#REF!,3)</f>
        <v>#REF!</v>
      </c>
      <c r="I16" s="62" t="e">
        <f>SUM(H16/$C$3)</f>
        <v>#REF!</v>
      </c>
      <c r="J16" s="60" t="e">
        <f>SUM(#REF!+#REF!+#REF!)/C3</f>
        <v>#REF!</v>
      </c>
      <c r="K16" s="61" t="e">
        <f>COUNTIF(#REF!,3)+COUNTIF(#REF!,3)+COUNTIF(#REF!,3)</f>
        <v>#REF!</v>
      </c>
      <c r="L16" s="62" t="e">
        <f>SUM(K16/$C$3)</f>
        <v>#REF!</v>
      </c>
      <c r="M16" s="60" t="e">
        <f>SUM(#REF!+#REF!+#REF!)/C3</f>
        <v>#REF!</v>
      </c>
      <c r="N16" s="61" t="e">
        <f>COUNTIF(#REF!,3)+COUNTIF(#REF!,3)+COUNTIF(#REF!,3)</f>
        <v>#REF!</v>
      </c>
      <c r="O16" s="67" t="e">
        <f>SUM(N16/$C$3)</f>
        <v>#REF!</v>
      </c>
    </row>
    <row r="17" spans="1:15" ht="14.25" customHeight="1" x14ac:dyDescent="0.25">
      <c r="A17" s="177">
        <v>5</v>
      </c>
      <c r="B17" s="155" t="s">
        <v>251</v>
      </c>
      <c r="C17" s="3" t="s">
        <v>5</v>
      </c>
      <c r="D17" s="42" t="e">
        <f>SUM(#REF!+#REF!+#REF!)/C3</f>
        <v>#REF!</v>
      </c>
      <c r="E17" s="43" t="e">
        <f>COUNTIF(#REF!,3)+COUNTIF(#REF!,3)+COUNTIF(#REF!,3)</f>
        <v>#REF!</v>
      </c>
      <c r="F17" s="44" t="e">
        <f>SUM(E17/C3)</f>
        <v>#REF!</v>
      </c>
      <c r="G17" s="42" t="e">
        <f>SUM(#REF!+#REF!+#REF!)/C3</f>
        <v>#REF!</v>
      </c>
      <c r="H17" s="63" t="e">
        <f>COUNTIF(#REF!,3)+COUNTIF(#REF!,3)+COUNTIF(#REF!,3)</f>
        <v>#REF!</v>
      </c>
      <c r="I17" s="44" t="e">
        <f>SUM(H17/C3)</f>
        <v>#REF!</v>
      </c>
      <c r="J17" s="42" t="e">
        <f>SUM(#REF!+#REF!+#REF!)/C3</f>
        <v>#REF!</v>
      </c>
      <c r="K17" s="43" t="e">
        <f>COUNTIF(#REF!,3)+COUNTIF(#REF!,3)+COUNTIF(#REF!,3)</f>
        <v>#REF!</v>
      </c>
      <c r="L17" s="44" t="e">
        <f>SUM(K17/C3)</f>
        <v>#REF!</v>
      </c>
      <c r="M17" s="42" t="e">
        <f>SUM(#REF!+#REF!+#REF!)/C3</f>
        <v>#REF!</v>
      </c>
      <c r="N17" s="43" t="e">
        <f>COUNTIF(#REF!,3)+COUNTIF(#REF!,3)+COUNTIF(#REF!,3)</f>
        <v>#REF!</v>
      </c>
      <c r="O17" s="66" t="e">
        <f>SUM(N17/C3)</f>
        <v>#REF!</v>
      </c>
    </row>
    <row r="18" spans="1:15" ht="13.8" x14ac:dyDescent="0.25">
      <c r="A18" s="178"/>
      <c r="B18" s="156"/>
      <c r="C18" s="5" t="s">
        <v>6</v>
      </c>
      <c r="D18" s="60" t="e">
        <f>SUM(#REF!+#REF!+#REF!)/C3</f>
        <v>#REF!</v>
      </c>
      <c r="E18" s="61" t="e">
        <f>COUNTIF(#REF!,3)+COUNTIF(#REF!,3)+COUNTIF(#REF!,3)</f>
        <v>#REF!</v>
      </c>
      <c r="F18" s="62" t="e">
        <f>SUM(E18/$C$3)</f>
        <v>#REF!</v>
      </c>
      <c r="G18" s="60" t="e">
        <f>SUM(#REF!+#REF!+#REF!)/C3</f>
        <v>#REF!</v>
      </c>
      <c r="H18" s="61" t="e">
        <f>COUNTIF(#REF!,3)+COUNTIF(#REF!,3)+COUNTIF(#REF!,3)</f>
        <v>#REF!</v>
      </c>
      <c r="I18" s="62" t="e">
        <f>SUM(H18/$C$3)</f>
        <v>#REF!</v>
      </c>
      <c r="J18" s="60" t="e">
        <f>SUM(#REF!+#REF!+#REF!)/C3</f>
        <v>#REF!</v>
      </c>
      <c r="K18" s="61" t="e">
        <f>COUNTIF(#REF!,3)+COUNTIF(#REF!,3)+COUNTIF(#REF!,3)</f>
        <v>#REF!</v>
      </c>
      <c r="L18" s="62" t="e">
        <f>SUM(K18/$C$3)</f>
        <v>#REF!</v>
      </c>
      <c r="M18" s="60" t="e">
        <f>SUM(#REF!+#REF!+#REF!)/C3</f>
        <v>#REF!</v>
      </c>
      <c r="N18" s="61" t="e">
        <f>COUNTIF(#REF!,3)+COUNTIF(#REF!,3)+COUNTIF(#REF!,3)</f>
        <v>#REF!</v>
      </c>
      <c r="O18" s="67" t="e">
        <f>SUM(N18/$C$3)</f>
        <v>#REF!</v>
      </c>
    </row>
    <row r="19" spans="1:15" ht="14.25" customHeight="1" x14ac:dyDescent="0.25">
      <c r="A19" s="177">
        <v>6</v>
      </c>
      <c r="B19" s="155" t="s">
        <v>252</v>
      </c>
      <c r="C19" s="3" t="s">
        <v>5</v>
      </c>
      <c r="D19" s="42" t="e">
        <f>SUM(#REF!+#REF!+#REF!)/C3</f>
        <v>#REF!</v>
      </c>
      <c r="E19" s="43" t="e">
        <f>COUNTIF(#REF!,3)+COUNTIF(#REF!,3)+COUNTIF(#REF!,3)</f>
        <v>#REF!</v>
      </c>
      <c r="F19" s="44" t="e">
        <f>SUM(E19/C3)</f>
        <v>#REF!</v>
      </c>
      <c r="G19" s="42" t="e">
        <f>SUM(#REF!+#REF!+#REF!)/C3</f>
        <v>#REF!</v>
      </c>
      <c r="H19" s="63" t="e">
        <f>COUNTIF(#REF!,3)+COUNTIF(#REF!,3)+COUNTIF(#REF!,3)</f>
        <v>#REF!</v>
      </c>
      <c r="I19" s="44" t="e">
        <f>SUM(H19/C3)</f>
        <v>#REF!</v>
      </c>
      <c r="J19" s="42" t="e">
        <f>SUM(#REF!+#REF!+#REF!)/C3</f>
        <v>#REF!</v>
      </c>
      <c r="K19" s="43" t="e">
        <f>COUNTIF(#REF!,3)+COUNTIF(#REF!,3)+COUNTIF(#REF!,3)</f>
        <v>#REF!</v>
      </c>
      <c r="L19" s="44" t="e">
        <f>SUM(K19/C3)</f>
        <v>#REF!</v>
      </c>
      <c r="M19" s="42" t="e">
        <f>SUM(#REF!+#REF!+#REF!)/C3</f>
        <v>#REF!</v>
      </c>
      <c r="N19" s="43" t="e">
        <f>COUNTIF(#REF!,3)+COUNTIF(#REF!,3)+COUNTIF(#REF!,3)</f>
        <v>#REF!</v>
      </c>
      <c r="O19" s="66" t="e">
        <f>SUM(N19/C3)</f>
        <v>#REF!</v>
      </c>
    </row>
    <row r="20" spans="1:15" ht="13.8" x14ac:dyDescent="0.25">
      <c r="A20" s="178"/>
      <c r="B20" s="156"/>
      <c r="C20" s="5" t="s">
        <v>6</v>
      </c>
      <c r="D20" s="60" t="e">
        <f>SUM(#REF!+#REF!+#REF!)/C3</f>
        <v>#REF!</v>
      </c>
      <c r="E20" s="61" t="e">
        <f>COUNTIF(#REF!,3)+COUNTIF(#REF!,3)+COUNTIF(#REF!,3)</f>
        <v>#REF!</v>
      </c>
      <c r="F20" s="62" t="e">
        <f>SUM(E20/$C$3)</f>
        <v>#REF!</v>
      </c>
      <c r="G20" s="60" t="e">
        <f>SUM(#REF!+#REF!+#REF!)/C3</f>
        <v>#REF!</v>
      </c>
      <c r="H20" s="61" t="e">
        <f>COUNTIF(#REF!,3)+COUNTIF(#REF!,3)+COUNTIF(#REF!,3)</f>
        <v>#REF!</v>
      </c>
      <c r="I20" s="62" t="e">
        <f>SUM(H20/$C$3)</f>
        <v>#REF!</v>
      </c>
      <c r="J20" s="60" t="e">
        <f>SUM(#REF!+#REF!+#REF!)/C3</f>
        <v>#REF!</v>
      </c>
      <c r="K20" s="61" t="e">
        <f>COUNTIF(#REF!,3)+COUNTIF(#REF!,3)+COUNTIF(#REF!,3)</f>
        <v>#REF!</v>
      </c>
      <c r="L20" s="62" t="e">
        <f>SUM(K20/$C$3)</f>
        <v>#REF!</v>
      </c>
      <c r="M20" s="60" t="e">
        <f>SUM(#REF!+#REF!+#REF!)/C3</f>
        <v>#REF!</v>
      </c>
      <c r="N20" s="61" t="e">
        <f>COUNTIF(#REF!,3)+COUNTIF(#REF!,3)+COUNTIF(#REF!,3)</f>
        <v>#REF!</v>
      </c>
      <c r="O20" s="67" t="e">
        <f>SUM(N20/$C$3)</f>
        <v>#REF!</v>
      </c>
    </row>
    <row r="21" spans="1:15" ht="14.25" customHeight="1" x14ac:dyDescent="0.25">
      <c r="A21" s="177">
        <v>7</v>
      </c>
      <c r="B21" s="155" t="s">
        <v>253</v>
      </c>
      <c r="C21" s="3" t="s">
        <v>5</v>
      </c>
      <c r="D21" s="42" t="e">
        <f>SUM(#REF!+#REF!+#REF!)/C3</f>
        <v>#REF!</v>
      </c>
      <c r="E21" s="43" t="e">
        <f>COUNTIF(#REF!,3)+COUNTIF(#REF!,3)+COUNTIF(#REF!,3)</f>
        <v>#REF!</v>
      </c>
      <c r="F21" s="44" t="e">
        <f>SUM(E21/C3)</f>
        <v>#REF!</v>
      </c>
      <c r="G21" s="42" t="e">
        <f>SUM(#REF!+#REF!+#REF!)/C3</f>
        <v>#REF!</v>
      </c>
      <c r="H21" s="63" t="e">
        <f>COUNTIF(#REF!,3)+COUNTIF(#REF!,3)+COUNTIF(#REF!,3)</f>
        <v>#REF!</v>
      </c>
      <c r="I21" s="44" t="e">
        <f>SUM(H21/C3)</f>
        <v>#REF!</v>
      </c>
      <c r="J21" s="42" t="e">
        <f>SUM(#REF!+#REF!+#REF!)/C3</f>
        <v>#REF!</v>
      </c>
      <c r="K21" s="43" t="e">
        <f>COUNTIF(#REF!,3)+COUNTIF(#REF!,3)+COUNTIF(#REF!,3)</f>
        <v>#REF!</v>
      </c>
      <c r="L21" s="44" t="e">
        <f>SUM(K21/C3)</f>
        <v>#REF!</v>
      </c>
      <c r="M21" s="42" t="e">
        <f>SUM(#REF!+#REF!+#REF!)/C3</f>
        <v>#REF!</v>
      </c>
      <c r="N21" s="43" t="e">
        <f>COUNTIF(#REF!,3)+COUNTIF(#REF!,3)+COUNTIF(#REF!,3)</f>
        <v>#REF!</v>
      </c>
      <c r="O21" s="66" t="e">
        <f>SUM(N21/C3)</f>
        <v>#REF!</v>
      </c>
    </row>
    <row r="22" spans="1:15" ht="13.8" x14ac:dyDescent="0.25">
      <c r="A22" s="178"/>
      <c r="B22" s="156"/>
      <c r="C22" s="5" t="s">
        <v>6</v>
      </c>
      <c r="D22" s="60" t="e">
        <f>SUM(#REF!+#REF!+#REF!)/C3</f>
        <v>#REF!</v>
      </c>
      <c r="E22" s="61" t="e">
        <f>COUNTIF(#REF!,3)+COUNTIF(#REF!,3)+COUNTIF(#REF!,3)</f>
        <v>#REF!</v>
      </c>
      <c r="F22" s="62" t="e">
        <f>SUM(E22/$C$3)</f>
        <v>#REF!</v>
      </c>
      <c r="G22" s="60" t="e">
        <f>SUM(#REF!+#REF!+#REF!)/C3</f>
        <v>#REF!</v>
      </c>
      <c r="H22" s="61" t="e">
        <f>COUNTIF(#REF!,3)+COUNTIF(#REF!,3)+COUNTIF(#REF!,3)</f>
        <v>#REF!</v>
      </c>
      <c r="I22" s="62" t="e">
        <f>SUM(H22/$C$3)</f>
        <v>#REF!</v>
      </c>
      <c r="J22" s="60" t="e">
        <f>SUM(#REF!+#REF!+#REF!)/C3</f>
        <v>#REF!</v>
      </c>
      <c r="K22" s="61" t="e">
        <f>COUNTIF(#REF!,3)+COUNTIF(#REF!,3)+COUNTIF(#REF!,3)</f>
        <v>#REF!</v>
      </c>
      <c r="L22" s="62" t="e">
        <f>SUM(K22/$C$3)</f>
        <v>#REF!</v>
      </c>
      <c r="M22" s="60" t="e">
        <f>SUM(#REF!+#REF!+#REF!)/C3</f>
        <v>#REF!</v>
      </c>
      <c r="N22" s="61" t="e">
        <f>COUNTIF(#REF!,3)+COUNTIF(#REF!,3)+COUNTIF(#REF!,3)</f>
        <v>#REF!</v>
      </c>
      <c r="O22" s="67" t="e">
        <f>SUM(N22/$C$3)</f>
        <v>#REF!</v>
      </c>
    </row>
    <row r="23" spans="1:15" ht="14.25" customHeight="1" x14ac:dyDescent="0.25">
      <c r="A23" s="177">
        <v>8</v>
      </c>
      <c r="B23" s="155" t="s">
        <v>254</v>
      </c>
      <c r="C23" s="3" t="s">
        <v>5</v>
      </c>
      <c r="D23" s="42" t="e">
        <f>SUM(#REF!+#REF!+#REF!)/C3</f>
        <v>#REF!</v>
      </c>
      <c r="E23" s="43" t="e">
        <f>COUNTIF(#REF!,3)+COUNTIF(#REF!,3)+COUNTIF(#REF!,3)</f>
        <v>#REF!</v>
      </c>
      <c r="F23" s="44" t="e">
        <f>SUM(E23/C3)</f>
        <v>#REF!</v>
      </c>
      <c r="G23" s="42" t="e">
        <f>SUM(#REF!+#REF!+#REF!)/C3</f>
        <v>#REF!</v>
      </c>
      <c r="H23" s="63" t="e">
        <f>COUNTIF(#REF!,3)+COUNTIF(#REF!,3)+COUNTIF(#REF!,3)</f>
        <v>#REF!</v>
      </c>
      <c r="I23" s="44" t="e">
        <f>SUM(H23/C3)</f>
        <v>#REF!</v>
      </c>
      <c r="J23" s="42" t="e">
        <f>SUM(#REF!+#REF!+#REF!)/C3</f>
        <v>#REF!</v>
      </c>
      <c r="K23" s="43" t="e">
        <f>COUNTIF(#REF!,3)+COUNTIF(#REF!,3)+COUNTIF(#REF!,3)</f>
        <v>#REF!</v>
      </c>
      <c r="L23" s="44" t="e">
        <f>SUM(K23/C3)</f>
        <v>#REF!</v>
      </c>
      <c r="M23" s="42" t="e">
        <f>SUM(#REF!+#REF!+#REF!)/C3</f>
        <v>#REF!</v>
      </c>
      <c r="N23" s="43" t="e">
        <f>COUNTIF(#REF!,3)+COUNTIF(#REF!,3)+COUNTIF(#REF!,3)</f>
        <v>#REF!</v>
      </c>
      <c r="O23" s="66" t="e">
        <f>SUM(N23/C3)</f>
        <v>#REF!</v>
      </c>
    </row>
    <row r="24" spans="1:15" ht="13.8" x14ac:dyDescent="0.25">
      <c r="A24" s="178"/>
      <c r="B24" s="156"/>
      <c r="C24" s="5" t="s">
        <v>6</v>
      </c>
      <c r="D24" s="60" t="e">
        <f>SUM(#REF!+#REF!+#REF!)/C3</f>
        <v>#REF!</v>
      </c>
      <c r="E24" s="61" t="e">
        <f>COUNTIF(#REF!,3)+COUNTIF(#REF!,3)+COUNTIF(#REF!,3)</f>
        <v>#REF!</v>
      </c>
      <c r="F24" s="62" t="e">
        <f>SUM(E24/$C$3)</f>
        <v>#REF!</v>
      </c>
      <c r="G24" s="60" t="e">
        <f>SUM(#REF!+#REF!+#REF!)/C3</f>
        <v>#REF!</v>
      </c>
      <c r="H24" s="61" t="e">
        <f>COUNTIF(#REF!,3)+COUNTIF(#REF!,3)+COUNTIF(#REF!,3)</f>
        <v>#REF!</v>
      </c>
      <c r="I24" s="62" t="e">
        <f>SUM(H24/$C$3)</f>
        <v>#REF!</v>
      </c>
      <c r="J24" s="60" t="e">
        <f>SUM(#REF!+#REF!+#REF!)/C3</f>
        <v>#REF!</v>
      </c>
      <c r="K24" s="61" t="e">
        <f>COUNTIF(#REF!,3)+COUNTIF(#REF!,3)+COUNTIF(#REF!,3)</f>
        <v>#REF!</v>
      </c>
      <c r="L24" s="62" t="e">
        <f>SUM(K24/$C$3)</f>
        <v>#REF!</v>
      </c>
      <c r="M24" s="60" t="e">
        <f>SUM(#REF!+#REF!+#REF!)/C3</f>
        <v>#REF!</v>
      </c>
      <c r="N24" s="61" t="e">
        <f>COUNTIF(#REF!,3)+COUNTIF(#REF!,3)+COUNTIF(#REF!,3)</f>
        <v>#REF!</v>
      </c>
      <c r="O24" s="67" t="e">
        <f>SUM(N24/$C$3)</f>
        <v>#REF!</v>
      </c>
    </row>
    <row r="25" spans="1:15" ht="14.25" customHeight="1" x14ac:dyDescent="0.25">
      <c r="A25" s="177">
        <v>9</v>
      </c>
      <c r="B25" s="155" t="s">
        <v>255</v>
      </c>
      <c r="C25" s="3" t="s">
        <v>5</v>
      </c>
      <c r="D25" s="42" t="e">
        <f>SUM(#REF!+#REF!+#REF!)/C3</f>
        <v>#REF!</v>
      </c>
      <c r="E25" s="43" t="e">
        <f>COUNTIF(#REF!,3)+COUNTIF(#REF!,3)+COUNTIF(#REF!,3)</f>
        <v>#REF!</v>
      </c>
      <c r="F25" s="44" t="e">
        <f>SUM(E25/C3)</f>
        <v>#REF!</v>
      </c>
      <c r="G25" s="42" t="e">
        <f>SUM(#REF!+#REF!+#REF!)/C3</f>
        <v>#REF!</v>
      </c>
      <c r="H25" s="63" t="e">
        <f>COUNTIF(#REF!,3)+COUNTIF(#REF!,3)+COUNTIF(#REF!,3)</f>
        <v>#REF!</v>
      </c>
      <c r="I25" s="44" t="e">
        <f>SUM(H25/C3)</f>
        <v>#REF!</v>
      </c>
      <c r="J25" s="42" t="e">
        <f>SUM(#REF!+#REF!+#REF!)/C3</f>
        <v>#REF!</v>
      </c>
      <c r="K25" s="43" t="e">
        <f>COUNTIF(#REF!,3)+COUNTIF(#REF!,3)+COUNTIF(#REF!,3)</f>
        <v>#REF!</v>
      </c>
      <c r="L25" s="44" t="e">
        <f>SUM(K25/C3)</f>
        <v>#REF!</v>
      </c>
      <c r="M25" s="42" t="e">
        <f>SUM(#REF!+#REF!+#REF!)/C3</f>
        <v>#REF!</v>
      </c>
      <c r="N25" s="43" t="e">
        <f>COUNTIF(#REF!,3)+COUNTIF(#REF!,3)+COUNTIF(#REF!,3)</f>
        <v>#REF!</v>
      </c>
      <c r="O25" s="66" t="e">
        <f>SUM(N25/C3)</f>
        <v>#REF!</v>
      </c>
    </row>
    <row r="26" spans="1:15" ht="13.8" x14ac:dyDescent="0.25">
      <c r="A26" s="178"/>
      <c r="B26" s="156"/>
      <c r="C26" s="5" t="s">
        <v>6</v>
      </c>
      <c r="D26" s="60" t="e">
        <f>SUM(#REF!+#REF!+#REF!)/C3</f>
        <v>#REF!</v>
      </c>
      <c r="E26" s="61" t="e">
        <f>COUNTIF(#REF!,3)+COUNTIF(#REF!,3)+COUNTIF(#REF!,3)</f>
        <v>#REF!</v>
      </c>
      <c r="F26" s="62" t="e">
        <f>SUM(E26/$C$3)</f>
        <v>#REF!</v>
      </c>
      <c r="G26" s="60" t="e">
        <f>SUM(#REF!+#REF!+#REF!)/C3</f>
        <v>#REF!</v>
      </c>
      <c r="H26" s="61" t="e">
        <f>COUNTIF(#REF!,3)+COUNTIF(#REF!,3)+COUNTIF(#REF!,3)</f>
        <v>#REF!</v>
      </c>
      <c r="I26" s="62" t="e">
        <f>SUM(H26/$C$3)</f>
        <v>#REF!</v>
      </c>
      <c r="J26" s="60" t="e">
        <f>SUM(#REF!+#REF!+#REF!)/C3</f>
        <v>#REF!</v>
      </c>
      <c r="K26" s="61" t="e">
        <f>COUNTIF(#REF!,3)+COUNTIF(#REF!,3)+COUNTIF(#REF!,3)</f>
        <v>#REF!</v>
      </c>
      <c r="L26" s="62" t="e">
        <f>SUM(K26/$C$3)</f>
        <v>#REF!</v>
      </c>
      <c r="M26" s="60" t="e">
        <f>SUM(#REF!+#REF!+#REF!)/C3</f>
        <v>#REF!</v>
      </c>
      <c r="N26" s="61" t="e">
        <f>COUNTIF(#REF!,3)+COUNTIF(#REF!,3)+COUNTIF(#REF!,3)</f>
        <v>#REF!</v>
      </c>
      <c r="O26" s="67" t="e">
        <f>SUM(N26/$C$3)</f>
        <v>#REF!</v>
      </c>
    </row>
    <row r="27" spans="1:15" ht="14.25" customHeight="1" x14ac:dyDescent="0.25">
      <c r="A27" s="177">
        <v>10</v>
      </c>
      <c r="B27" s="155" t="s">
        <v>256</v>
      </c>
      <c r="C27" s="3" t="s">
        <v>5</v>
      </c>
      <c r="D27" s="42" t="e">
        <f>SUM(#REF!+#REF!+#REF!)/C3</f>
        <v>#REF!</v>
      </c>
      <c r="E27" s="43" t="e">
        <f>COUNTIF(#REF!,3)+COUNTIF(#REF!,3)+COUNTIF(#REF!,3)</f>
        <v>#REF!</v>
      </c>
      <c r="F27" s="44" t="e">
        <f>SUM(E27/C3)</f>
        <v>#REF!</v>
      </c>
      <c r="G27" s="42" t="e">
        <f>SUM(#REF!+#REF!+#REF!)/C3</f>
        <v>#REF!</v>
      </c>
      <c r="H27" s="63" t="e">
        <f>COUNTIF(#REF!,3)+COUNTIF(#REF!,3)+COUNTIF(#REF!,3)</f>
        <v>#REF!</v>
      </c>
      <c r="I27" s="44" t="e">
        <f>SUM(H27/C3)</f>
        <v>#REF!</v>
      </c>
      <c r="J27" s="42" t="e">
        <f>SUM(#REF!+#REF!+#REF!)/C3</f>
        <v>#REF!</v>
      </c>
      <c r="K27" s="43" t="e">
        <f>COUNTIF(#REF!,3)+COUNTIF(#REF!,3)+COUNTIF(#REF!,3)</f>
        <v>#REF!</v>
      </c>
      <c r="L27" s="44" t="e">
        <f>SUM(K27/C3)</f>
        <v>#REF!</v>
      </c>
      <c r="M27" s="42" t="e">
        <f>SUM(#REF!+#REF!+#REF!)/C3</f>
        <v>#REF!</v>
      </c>
      <c r="N27" s="43" t="e">
        <f>COUNTIF(#REF!,3)+COUNTIF(#REF!,3)+COUNTIF(#REF!,3)</f>
        <v>#REF!</v>
      </c>
      <c r="O27" s="66" t="e">
        <f>SUM(N27/C3)</f>
        <v>#REF!</v>
      </c>
    </row>
    <row r="28" spans="1:15" ht="13.8" x14ac:dyDescent="0.25">
      <c r="A28" s="178"/>
      <c r="B28" s="156"/>
      <c r="C28" s="5" t="s">
        <v>6</v>
      </c>
      <c r="D28" s="60" t="e">
        <f>SUM(#REF!+#REF!+#REF!)/C3</f>
        <v>#REF!</v>
      </c>
      <c r="E28" s="61" t="e">
        <f>COUNTIF(#REF!,3)+COUNTIF(#REF!,3)+COUNTIF(#REF!,3)</f>
        <v>#REF!</v>
      </c>
      <c r="F28" s="62" t="e">
        <f>SUM(E28/$C$3)</f>
        <v>#REF!</v>
      </c>
      <c r="G28" s="60" t="e">
        <f>SUM(#REF!+#REF!+#REF!)/C3</f>
        <v>#REF!</v>
      </c>
      <c r="H28" s="61" t="e">
        <f>COUNTIF(#REF!,3)+COUNTIF(#REF!,3)+COUNTIF(#REF!,3)</f>
        <v>#REF!</v>
      </c>
      <c r="I28" s="62" t="e">
        <f>SUM(H28/$C$3)</f>
        <v>#REF!</v>
      </c>
      <c r="J28" s="60" t="e">
        <f>SUM(#REF!+#REF!+#REF!)/C3</f>
        <v>#REF!</v>
      </c>
      <c r="K28" s="61" t="e">
        <f>COUNTIF(#REF!,3)+COUNTIF(#REF!,3)+COUNTIF(#REF!,3)</f>
        <v>#REF!</v>
      </c>
      <c r="L28" s="62" t="e">
        <f>SUM(K28/$C$3)</f>
        <v>#REF!</v>
      </c>
      <c r="M28" s="60" t="e">
        <f>SUM(#REF!+#REF!+#REF!)/C3</f>
        <v>#REF!</v>
      </c>
      <c r="N28" s="61" t="e">
        <f>COUNTIF(#REF!,3)+COUNTIF(#REF!,3)+COUNTIF(#REF!,3)</f>
        <v>#REF!</v>
      </c>
      <c r="O28" s="67" t="e">
        <f>SUM(N28/$C$3)</f>
        <v>#REF!</v>
      </c>
    </row>
    <row r="29" spans="1:15" ht="14.25" customHeight="1" x14ac:dyDescent="0.25">
      <c r="A29" s="177">
        <v>11</v>
      </c>
      <c r="B29" s="155" t="s">
        <v>257</v>
      </c>
      <c r="C29" s="3" t="s">
        <v>5</v>
      </c>
      <c r="D29" s="42" t="e">
        <f>SUM(#REF!+#REF!+#REF!)/C3</f>
        <v>#REF!</v>
      </c>
      <c r="E29" s="43" t="e">
        <f>COUNTIF(#REF!,3)+COUNTIF(#REF!,3)+COUNTIF(#REF!,3)</f>
        <v>#REF!</v>
      </c>
      <c r="F29" s="44" t="e">
        <f>SUM(E29/C3)</f>
        <v>#REF!</v>
      </c>
      <c r="G29" s="42" t="e">
        <f>SUM(#REF!+#REF!+#REF!)/C3</f>
        <v>#REF!</v>
      </c>
      <c r="H29" s="63" t="e">
        <f>COUNTIF(#REF!,3)+COUNTIF(#REF!,3)+COUNTIF(#REF!,3)</f>
        <v>#REF!</v>
      </c>
      <c r="I29" s="44" t="e">
        <f>SUM(H29/C3)</f>
        <v>#REF!</v>
      </c>
      <c r="J29" s="42" t="e">
        <f>SUM(#REF!+#REF!+#REF!)/C3</f>
        <v>#REF!</v>
      </c>
      <c r="K29" s="43" t="e">
        <f>COUNTIF(#REF!,3)+COUNTIF(#REF!,3)+COUNTIF(#REF!,3)</f>
        <v>#REF!</v>
      </c>
      <c r="L29" s="44" t="e">
        <f>SUM(K29/C3)</f>
        <v>#REF!</v>
      </c>
      <c r="M29" s="42" t="e">
        <f>SUM(#REF!+#REF!+#REF!)/C3</f>
        <v>#REF!</v>
      </c>
      <c r="N29" s="43" t="e">
        <f>COUNTIF(#REF!,3)+COUNTIF(#REF!,3)+COUNTIF(#REF!,3)</f>
        <v>#REF!</v>
      </c>
      <c r="O29" s="66" t="e">
        <f>SUM(N29/C3)</f>
        <v>#REF!</v>
      </c>
    </row>
    <row r="30" spans="1:15" ht="13.8" x14ac:dyDescent="0.25">
      <c r="A30" s="178"/>
      <c r="B30" s="156"/>
      <c r="C30" s="5" t="s">
        <v>6</v>
      </c>
      <c r="D30" s="60" t="e">
        <f>SUM(#REF!+#REF!+#REF!)/C3</f>
        <v>#REF!</v>
      </c>
      <c r="E30" s="61" t="e">
        <f>COUNTIF(#REF!,3)+COUNTIF(#REF!,3)+COUNTIF(#REF!,3)</f>
        <v>#REF!</v>
      </c>
      <c r="F30" s="62" t="e">
        <f>SUM(E30/$C$3)</f>
        <v>#REF!</v>
      </c>
      <c r="G30" s="60" t="e">
        <f>SUM(#REF!+#REF!+#REF!)/C3</f>
        <v>#REF!</v>
      </c>
      <c r="H30" s="61" t="e">
        <f>COUNTIF(#REF!,3)+COUNTIF(#REF!,3)+COUNTIF(#REF!,3)</f>
        <v>#REF!</v>
      </c>
      <c r="I30" s="62" t="e">
        <f>SUM(H30/$C$3)</f>
        <v>#REF!</v>
      </c>
      <c r="J30" s="60" t="e">
        <f>SUM(#REF!+#REF!+#REF!)/C3</f>
        <v>#REF!</v>
      </c>
      <c r="K30" s="61" t="e">
        <f>COUNTIF(#REF!,3)+COUNTIF(#REF!,3)+COUNTIF(#REF!,3)</f>
        <v>#REF!</v>
      </c>
      <c r="L30" s="62" t="e">
        <f>SUM(K30/$C$3)</f>
        <v>#REF!</v>
      </c>
      <c r="M30" s="60" t="e">
        <f>SUM(#REF!+#REF!+#REF!)/C3</f>
        <v>#REF!</v>
      </c>
      <c r="N30" s="61" t="e">
        <f>COUNTIF(#REF!,3)+COUNTIF(#REF!,3)+COUNTIF(#REF!,3)</f>
        <v>#REF!</v>
      </c>
      <c r="O30" s="67" t="e">
        <f>SUM(N30/$C$3)</f>
        <v>#REF!</v>
      </c>
    </row>
    <row r="31" spans="1:15" ht="14.25" customHeight="1" x14ac:dyDescent="0.25">
      <c r="A31" s="177">
        <v>12</v>
      </c>
      <c r="B31" s="155" t="s">
        <v>258</v>
      </c>
      <c r="C31" s="3" t="s">
        <v>5</v>
      </c>
      <c r="D31" s="42" t="e">
        <f>SUM(#REF!+#REF!+#REF!)/C3</f>
        <v>#REF!</v>
      </c>
      <c r="E31" s="43" t="e">
        <f>COUNTIF(#REF!,3)+COUNTIF(#REF!,3)+COUNTIF(#REF!,3)</f>
        <v>#REF!</v>
      </c>
      <c r="F31" s="44" t="e">
        <f>SUM(E31/C3)</f>
        <v>#REF!</v>
      </c>
      <c r="G31" s="42" t="e">
        <f>SUM(#REF!+#REF!+#REF!)/C3</f>
        <v>#REF!</v>
      </c>
      <c r="H31" s="63" t="e">
        <f>COUNTIF(#REF!,3)+COUNTIF(#REF!,3)+COUNTIF(#REF!,3)</f>
        <v>#REF!</v>
      </c>
      <c r="I31" s="44" t="e">
        <f>SUM(H31/C3)</f>
        <v>#REF!</v>
      </c>
      <c r="J31" s="42" t="e">
        <f>SUM(#REF!+#REF!+#REF!)/C3</f>
        <v>#REF!</v>
      </c>
      <c r="K31" s="43" t="e">
        <f>COUNTIF(#REF!,3)+COUNTIF(#REF!,3)+COUNTIF(#REF!,3)</f>
        <v>#REF!</v>
      </c>
      <c r="L31" s="44" t="e">
        <f>SUM(K31/C3)</f>
        <v>#REF!</v>
      </c>
      <c r="M31" s="42" t="e">
        <f>SUM(#REF!+#REF!+#REF!)/C3</f>
        <v>#REF!</v>
      </c>
      <c r="N31" s="43" t="e">
        <f>COUNTIF(#REF!,3)+COUNTIF(#REF!,3)+COUNTIF(#REF!,3)</f>
        <v>#REF!</v>
      </c>
      <c r="O31" s="66" t="e">
        <f>SUM(N31/C3)</f>
        <v>#REF!</v>
      </c>
    </row>
    <row r="32" spans="1:15" ht="13.8" x14ac:dyDescent="0.25">
      <c r="A32" s="178"/>
      <c r="B32" s="156"/>
      <c r="C32" s="5" t="s">
        <v>6</v>
      </c>
      <c r="D32" s="60" t="e">
        <f>SUM(#REF!+#REF!+#REF!)/C3</f>
        <v>#REF!</v>
      </c>
      <c r="E32" s="61" t="e">
        <f>COUNTIF(#REF!,3)+COUNTIF(#REF!,3)+COUNTIF(#REF!,3)</f>
        <v>#REF!</v>
      </c>
      <c r="F32" s="62" t="e">
        <f>SUM(E32/$C$3)</f>
        <v>#REF!</v>
      </c>
      <c r="G32" s="60" t="e">
        <f>SUM(#REF!+#REF!+#REF!)/C3</f>
        <v>#REF!</v>
      </c>
      <c r="H32" s="61" t="e">
        <f>COUNTIF(#REF!,3)+COUNTIF(#REF!,3)+COUNTIF(#REF!,3)</f>
        <v>#REF!</v>
      </c>
      <c r="I32" s="62" t="e">
        <f>SUM(H32/$C$3)</f>
        <v>#REF!</v>
      </c>
      <c r="J32" s="60" t="e">
        <f>SUM(#REF!+#REF!+#REF!)/C3</f>
        <v>#REF!</v>
      </c>
      <c r="K32" s="61" t="e">
        <f>COUNTIF(#REF!,3)+COUNTIF(#REF!,3)+COUNTIF(#REF!,3)</f>
        <v>#REF!</v>
      </c>
      <c r="L32" s="62" t="e">
        <f>SUM(K32/$C$3)</f>
        <v>#REF!</v>
      </c>
      <c r="M32" s="60" t="e">
        <f>SUM(#REF!+#REF!+#REF!)/C3</f>
        <v>#REF!</v>
      </c>
      <c r="N32" s="61" t="e">
        <f>COUNTIF(#REF!,3)+COUNTIF(#REF!,3)+COUNTIF(#REF!,3)</f>
        <v>#REF!</v>
      </c>
      <c r="O32" s="67" t="e">
        <f>SUM(N32/$C$3)</f>
        <v>#REF!</v>
      </c>
    </row>
    <row r="33" spans="1:15" ht="14.25" customHeight="1" x14ac:dyDescent="0.25">
      <c r="A33" s="177">
        <v>13</v>
      </c>
      <c r="B33" s="155" t="s">
        <v>259</v>
      </c>
      <c r="C33" s="3" t="s">
        <v>5</v>
      </c>
      <c r="D33" s="42" t="e">
        <f>SUM(#REF!+#REF!+#REF!)/C3</f>
        <v>#REF!</v>
      </c>
      <c r="E33" s="43" t="e">
        <f>COUNTIF(#REF!,3)+COUNTIF(#REF!,3)+COUNTIF(#REF!,3)</f>
        <v>#REF!</v>
      </c>
      <c r="F33" s="44" t="e">
        <f>SUM(E33/C3)</f>
        <v>#REF!</v>
      </c>
      <c r="G33" s="42" t="e">
        <f>SUM(#REF!+#REF!+#REF!)/C3</f>
        <v>#REF!</v>
      </c>
      <c r="H33" s="63" t="e">
        <f>COUNTIF(#REF!,3)+COUNTIF(#REF!,3)+COUNTIF(#REF!,3)</f>
        <v>#REF!</v>
      </c>
      <c r="I33" s="44" t="e">
        <f>SUM(H33/C3)</f>
        <v>#REF!</v>
      </c>
      <c r="J33" s="42" t="e">
        <f>SUM(#REF!+#REF!+#REF!)/C3</f>
        <v>#REF!</v>
      </c>
      <c r="K33" s="43" t="e">
        <f>COUNTIF(#REF!,3)+COUNTIF(#REF!,3)+COUNTIF(#REF!,3)</f>
        <v>#REF!</v>
      </c>
      <c r="L33" s="44" t="e">
        <f>SUM(K33/C3)</f>
        <v>#REF!</v>
      </c>
      <c r="M33" s="42" t="e">
        <f>SUM(#REF!+#REF!+#REF!)/C3</f>
        <v>#REF!</v>
      </c>
      <c r="N33" s="43" t="e">
        <f>COUNTIF(#REF!,3)+COUNTIF(#REF!,3)+COUNTIF(#REF!,3)</f>
        <v>#REF!</v>
      </c>
      <c r="O33" s="66" t="e">
        <f>SUM(N33/C3)</f>
        <v>#REF!</v>
      </c>
    </row>
    <row r="34" spans="1:15" ht="13.8" x14ac:dyDescent="0.25">
      <c r="A34" s="178"/>
      <c r="B34" s="156"/>
      <c r="C34" s="5" t="s">
        <v>6</v>
      </c>
      <c r="D34" s="60" t="e">
        <f>SUM(#REF!+#REF!+#REF!)/C3</f>
        <v>#REF!</v>
      </c>
      <c r="E34" s="61" t="e">
        <f>COUNTIF(#REF!,3)+COUNTIF(#REF!,3)+COUNTIF(#REF!,3)</f>
        <v>#REF!</v>
      </c>
      <c r="F34" s="62" t="e">
        <f>SUM(E34/$C$3)</f>
        <v>#REF!</v>
      </c>
      <c r="G34" s="60" t="e">
        <f>SUM(#REF!+#REF!+#REF!)/C3</f>
        <v>#REF!</v>
      </c>
      <c r="H34" s="61" t="e">
        <f>COUNTIF(#REF!,3)+COUNTIF(#REF!,3)+COUNTIF(#REF!,3)</f>
        <v>#REF!</v>
      </c>
      <c r="I34" s="62" t="e">
        <f>SUM(H34/$C$3)</f>
        <v>#REF!</v>
      </c>
      <c r="J34" s="60" t="e">
        <f>SUM(#REF!+#REF!+#REF!)/C3</f>
        <v>#REF!</v>
      </c>
      <c r="K34" s="61" t="e">
        <f>COUNTIF(#REF!,3)+COUNTIF(#REF!,3)+COUNTIF(#REF!,3)</f>
        <v>#REF!</v>
      </c>
      <c r="L34" s="62" t="e">
        <f>SUM(K34/$C$3)</f>
        <v>#REF!</v>
      </c>
      <c r="M34" s="60" t="e">
        <f>SUM(#REF!+#REF!+#REF!)/C3</f>
        <v>#REF!</v>
      </c>
      <c r="N34" s="61" t="e">
        <f>COUNTIF(#REF!,3)+COUNTIF(#REF!,3)+COUNTIF(#REF!,3)</f>
        <v>#REF!</v>
      </c>
      <c r="O34" s="67" t="e">
        <f>SUM(N34/$C$3)</f>
        <v>#REF!</v>
      </c>
    </row>
    <row r="35" spans="1:15" ht="14.25" customHeight="1" x14ac:dyDescent="0.25">
      <c r="A35" s="177">
        <v>14</v>
      </c>
      <c r="B35" s="155" t="s">
        <v>260</v>
      </c>
      <c r="C35" s="3" t="s">
        <v>5</v>
      </c>
      <c r="D35" s="42" t="e">
        <f>SUM(#REF!+#REF!+#REF!)/C3</f>
        <v>#REF!</v>
      </c>
      <c r="E35" s="43" t="e">
        <f>COUNTIF(#REF!,3)+COUNTIF(#REF!,3)+COUNTIF(#REF!,3)</f>
        <v>#REF!</v>
      </c>
      <c r="F35" s="44" t="e">
        <f>SUM(E35/C3)</f>
        <v>#REF!</v>
      </c>
      <c r="G35" s="42" t="e">
        <f>SUM(#REF!+#REF!+#REF!)/C3</f>
        <v>#REF!</v>
      </c>
      <c r="H35" s="63" t="e">
        <f>COUNTIF(#REF!,3)+COUNTIF(#REF!,3)+COUNTIF(#REF!,3)</f>
        <v>#REF!</v>
      </c>
      <c r="I35" s="44" t="e">
        <f>SUM(H35/C3)</f>
        <v>#REF!</v>
      </c>
      <c r="J35" s="42" t="e">
        <f>SUM(#REF!+#REF!+#REF!)/C3</f>
        <v>#REF!</v>
      </c>
      <c r="K35" s="43" t="e">
        <f>COUNTIF(#REF!,3)+COUNTIF(#REF!,3)+COUNTIF(#REF!,3)</f>
        <v>#REF!</v>
      </c>
      <c r="L35" s="44" t="e">
        <f>SUM(K35/C3)</f>
        <v>#REF!</v>
      </c>
      <c r="M35" s="42" t="e">
        <f>SUM(#REF!+#REF!+#REF!)/C3</f>
        <v>#REF!</v>
      </c>
      <c r="N35" s="43" t="e">
        <f>COUNTIF(#REF!,3)+COUNTIF(#REF!,3)+COUNTIF(#REF!,3)</f>
        <v>#REF!</v>
      </c>
      <c r="O35" s="66" t="e">
        <f>SUM(N35/C3)</f>
        <v>#REF!</v>
      </c>
    </row>
    <row r="36" spans="1:15" ht="13.8" x14ac:dyDescent="0.25">
      <c r="A36" s="178"/>
      <c r="B36" s="156"/>
      <c r="C36" s="5" t="s">
        <v>6</v>
      </c>
      <c r="D36" s="60" t="e">
        <f>SUM(#REF!+#REF!+#REF!)/C3</f>
        <v>#REF!</v>
      </c>
      <c r="E36" s="61" t="e">
        <f>COUNTIF(#REF!,3)+COUNTIF(#REF!,3)+COUNTIF(#REF!,3)</f>
        <v>#REF!</v>
      </c>
      <c r="F36" s="62" t="e">
        <f>SUM(E36/$C$3)</f>
        <v>#REF!</v>
      </c>
      <c r="G36" s="60" t="e">
        <f>SUM(#REF!+#REF!+#REF!)/C3</f>
        <v>#REF!</v>
      </c>
      <c r="H36" s="61" t="e">
        <f>COUNTIF(#REF!,3)+COUNTIF(#REF!,3)+COUNTIF(#REF!,3)</f>
        <v>#REF!</v>
      </c>
      <c r="I36" s="62" t="e">
        <f>SUM(H36/$C$3)</f>
        <v>#REF!</v>
      </c>
      <c r="J36" s="60" t="e">
        <f>SUM(#REF!+#REF!+#REF!)/C3</f>
        <v>#REF!</v>
      </c>
      <c r="K36" s="61" t="e">
        <f>COUNTIF(#REF!,3)+COUNTIF(#REF!,3)+COUNTIF(#REF!,3)</f>
        <v>#REF!</v>
      </c>
      <c r="L36" s="62" t="e">
        <f>SUM(K36/$C$3)</f>
        <v>#REF!</v>
      </c>
      <c r="M36" s="60" t="e">
        <f>SUM(#REF!+#REF!+#REF!)/C3</f>
        <v>#REF!</v>
      </c>
      <c r="N36" s="61" t="e">
        <f>COUNTIF(#REF!,3)+COUNTIF(#REF!,3)+COUNTIF(#REF!,3)</f>
        <v>#REF!</v>
      </c>
      <c r="O36" s="67" t="e">
        <f>SUM(N36/$C$3)</f>
        <v>#REF!</v>
      </c>
    </row>
    <row r="37" spans="1:15" ht="14.25" customHeight="1" x14ac:dyDescent="0.25">
      <c r="A37" s="177">
        <v>15</v>
      </c>
      <c r="B37" s="155" t="s">
        <v>261</v>
      </c>
      <c r="C37" s="3" t="s">
        <v>5</v>
      </c>
      <c r="D37" s="42" t="e">
        <f>SUM(#REF!+#REF!+#REF!)/C3</f>
        <v>#REF!</v>
      </c>
      <c r="E37" s="43" t="e">
        <f>COUNTIF(#REF!,3)+COUNTIF(#REF!,3)+COUNTIF(#REF!,3)</f>
        <v>#REF!</v>
      </c>
      <c r="F37" s="44" t="e">
        <f>SUM(E37/C3)</f>
        <v>#REF!</v>
      </c>
      <c r="G37" s="42" t="e">
        <f>SUM(#REF!+#REF!+#REF!)/C3</f>
        <v>#REF!</v>
      </c>
      <c r="H37" s="63" t="e">
        <f>COUNTIF(#REF!,3)+COUNTIF(#REF!,3)+COUNTIF(#REF!,3)</f>
        <v>#REF!</v>
      </c>
      <c r="I37" s="44" t="e">
        <f>SUM(H37/C3)</f>
        <v>#REF!</v>
      </c>
      <c r="J37" s="42" t="e">
        <f>SUM(#REF!+#REF!+#REF!)/C3</f>
        <v>#REF!</v>
      </c>
      <c r="K37" s="43" t="e">
        <f>COUNTIF(#REF!,3)+COUNTIF(#REF!,3)+COUNTIF(#REF!,3)</f>
        <v>#REF!</v>
      </c>
      <c r="L37" s="44" t="e">
        <f>SUM(K37/C3)</f>
        <v>#REF!</v>
      </c>
      <c r="M37" s="42" t="e">
        <f>SUM(#REF!+#REF!+#REF!)/C3</f>
        <v>#REF!</v>
      </c>
      <c r="N37" s="43" t="e">
        <f>COUNTIF(#REF!,3)+COUNTIF(#REF!,3)+COUNTIF(#REF!,3)</f>
        <v>#REF!</v>
      </c>
      <c r="O37" s="66" t="e">
        <f>SUM(N37/C3)</f>
        <v>#REF!</v>
      </c>
    </row>
    <row r="38" spans="1:15" ht="13.8" x14ac:dyDescent="0.25">
      <c r="A38" s="178"/>
      <c r="B38" s="156"/>
      <c r="C38" s="5" t="s">
        <v>6</v>
      </c>
      <c r="D38" s="60" t="e">
        <f>SUM(#REF!+#REF!+#REF!)/C3</f>
        <v>#REF!</v>
      </c>
      <c r="E38" s="61" t="e">
        <f>COUNTIF(#REF!,3)+COUNTIF(#REF!,3)+COUNTIF(#REF!,3)</f>
        <v>#REF!</v>
      </c>
      <c r="F38" s="62" t="e">
        <f>SUM(E38/$C$3)</f>
        <v>#REF!</v>
      </c>
      <c r="G38" s="60" t="e">
        <f>SUM(#REF!+#REF!+#REF!)/C3</f>
        <v>#REF!</v>
      </c>
      <c r="H38" s="61" t="e">
        <f>COUNTIF(#REF!,3)+COUNTIF(#REF!,3)+COUNTIF(#REF!,3)</f>
        <v>#REF!</v>
      </c>
      <c r="I38" s="62" t="e">
        <f>SUM(H38/$C$3)</f>
        <v>#REF!</v>
      </c>
      <c r="J38" s="60" t="e">
        <f>SUM(#REF!+#REF!+#REF!)/C3</f>
        <v>#REF!</v>
      </c>
      <c r="K38" s="61" t="e">
        <f>COUNTIF(#REF!,3)+COUNTIF(#REF!,3)+COUNTIF(#REF!,3)</f>
        <v>#REF!</v>
      </c>
      <c r="L38" s="62" t="e">
        <f>SUM(K38/$C$3)</f>
        <v>#REF!</v>
      </c>
      <c r="M38" s="60" t="e">
        <f>SUM(#REF!+#REF!+#REF!)/C3</f>
        <v>#REF!</v>
      </c>
      <c r="N38" s="61" t="e">
        <f>COUNTIF(#REF!,3)+COUNTIF(#REF!,3)+COUNTIF(#REF!,3)</f>
        <v>#REF!</v>
      </c>
      <c r="O38" s="67" t="e">
        <f>SUM(N38/$C$3)</f>
        <v>#REF!</v>
      </c>
    </row>
    <row r="39" spans="1:15" ht="24" customHeight="1" x14ac:dyDescent="0.25">
      <c r="A39" s="177">
        <v>16</v>
      </c>
      <c r="B39" s="155" t="s">
        <v>262</v>
      </c>
      <c r="C39" s="3" t="s">
        <v>5</v>
      </c>
      <c r="D39" s="42" t="e">
        <f>SUM(#REF!+#REF!+#REF!)/C3</f>
        <v>#REF!</v>
      </c>
      <c r="E39" s="43" t="e">
        <f>COUNTIF(#REF!,3)+COUNTIF(#REF!,3)+COUNTIF(#REF!,3)</f>
        <v>#REF!</v>
      </c>
      <c r="F39" s="44" t="e">
        <f>SUM(E39/C3)</f>
        <v>#REF!</v>
      </c>
      <c r="G39" s="42" t="e">
        <f>SUM(#REF!+#REF!+#REF!)/C3</f>
        <v>#REF!</v>
      </c>
      <c r="H39" s="63" t="e">
        <f>COUNTIF(#REF!,3)+COUNTIF(#REF!,3)+COUNTIF(#REF!,3)</f>
        <v>#REF!</v>
      </c>
      <c r="I39" s="44" t="e">
        <f>SUM(H39/C3)</f>
        <v>#REF!</v>
      </c>
      <c r="J39" s="42" t="e">
        <f>SUM(#REF!+#REF!+#REF!)/C3</f>
        <v>#REF!</v>
      </c>
      <c r="K39" s="43" t="e">
        <f>COUNTIF(#REF!,3)+COUNTIF(#REF!,3)+COUNTIF(#REF!,3)</f>
        <v>#REF!</v>
      </c>
      <c r="L39" s="44" t="e">
        <f>SUM(K39/C3)</f>
        <v>#REF!</v>
      </c>
      <c r="M39" s="42" t="e">
        <f>SUM(#REF!+#REF!+#REF!)/C3</f>
        <v>#REF!</v>
      </c>
      <c r="N39" s="43" t="e">
        <f>COUNTIF(#REF!,3)+COUNTIF(#REF!,3)+COUNTIF(#REF!,3)</f>
        <v>#REF!</v>
      </c>
      <c r="O39" s="66" t="e">
        <f>SUM(N39/C3)</f>
        <v>#REF!</v>
      </c>
    </row>
    <row r="40" spans="1:15" ht="13.8" x14ac:dyDescent="0.25">
      <c r="A40" s="178"/>
      <c r="B40" s="156"/>
      <c r="C40" s="5" t="s">
        <v>6</v>
      </c>
      <c r="D40" s="60" t="e">
        <f>SUM(#REF!+#REF!+#REF!)/C3</f>
        <v>#REF!</v>
      </c>
      <c r="E40" s="61" t="e">
        <f>COUNTIF(#REF!,3)+COUNTIF(#REF!,3)+COUNTIF(#REF!,3)</f>
        <v>#REF!</v>
      </c>
      <c r="F40" s="62" t="e">
        <f>SUM(E40/$C$3)</f>
        <v>#REF!</v>
      </c>
      <c r="G40" s="60" t="e">
        <f>SUM(#REF!+#REF!+#REF!)/C3</f>
        <v>#REF!</v>
      </c>
      <c r="H40" s="61" t="e">
        <f>COUNTIF(#REF!,3)+COUNTIF(#REF!,3)+COUNTIF(#REF!,3)</f>
        <v>#REF!</v>
      </c>
      <c r="I40" s="62" t="e">
        <f>SUM(H40/$C$3)</f>
        <v>#REF!</v>
      </c>
      <c r="J40" s="60" t="e">
        <f>SUM(#REF!+#REF!+#REF!)/C3</f>
        <v>#REF!</v>
      </c>
      <c r="K40" s="61" t="e">
        <f>COUNTIF(#REF!,3)+COUNTIF(#REF!,3)+COUNTIF(#REF!,3)</f>
        <v>#REF!</v>
      </c>
      <c r="L40" s="62" t="e">
        <f>SUM(K40/$C$3)</f>
        <v>#REF!</v>
      </c>
      <c r="M40" s="60" t="e">
        <f>SUM(#REF!+#REF!+#REF!)/C3</f>
        <v>#REF!</v>
      </c>
      <c r="N40" s="61" t="e">
        <f>COUNTIF(#REF!,3)+COUNTIF(#REF!,3)+COUNTIF(#REF!,3)</f>
        <v>#REF!</v>
      </c>
      <c r="O40" s="67" t="e">
        <f>SUM(N40/$C$3)</f>
        <v>#REF!</v>
      </c>
    </row>
    <row r="41" spans="1:15" ht="14.25" customHeight="1" x14ac:dyDescent="0.25">
      <c r="A41" s="177">
        <v>17</v>
      </c>
      <c r="B41" s="155" t="s">
        <v>263</v>
      </c>
      <c r="C41" s="3" t="s">
        <v>5</v>
      </c>
      <c r="D41" s="42" t="e">
        <f>SUM(#REF!+#REF!+#REF!)/C3</f>
        <v>#REF!</v>
      </c>
      <c r="E41" s="43" t="e">
        <f>COUNTIF(#REF!,3)+COUNTIF(#REF!,3)+COUNTIF(#REF!,3)</f>
        <v>#REF!</v>
      </c>
      <c r="F41" s="44" t="e">
        <f>SUM(E41/C3)</f>
        <v>#REF!</v>
      </c>
      <c r="G41" s="42" t="e">
        <f>SUM(#REF!+#REF!+#REF!)/C3</f>
        <v>#REF!</v>
      </c>
      <c r="H41" s="63" t="e">
        <f>COUNTIF(#REF!,3)+COUNTIF(#REF!,3)+COUNTIF(#REF!,3)</f>
        <v>#REF!</v>
      </c>
      <c r="I41" s="44" t="e">
        <f>SUM(H41/C3)</f>
        <v>#REF!</v>
      </c>
      <c r="J41" s="42" t="e">
        <f>SUM(#REF!+#REF!+#REF!)/C3</f>
        <v>#REF!</v>
      </c>
      <c r="K41" s="43" t="e">
        <f>COUNTIF(#REF!,3)+COUNTIF(#REF!,3)+COUNTIF(#REF!,3)</f>
        <v>#REF!</v>
      </c>
      <c r="L41" s="44" t="e">
        <f>SUM(K41/C3)</f>
        <v>#REF!</v>
      </c>
      <c r="M41" s="42" t="e">
        <f>SUM(#REF!+#REF!+#REF!)/C3</f>
        <v>#REF!</v>
      </c>
      <c r="N41" s="43" t="e">
        <f>COUNTIF(#REF!,3)+COUNTIF(#REF!,3)+COUNTIF(#REF!,3)</f>
        <v>#REF!</v>
      </c>
      <c r="O41" s="66" t="e">
        <f>SUM(N41/C3)</f>
        <v>#REF!</v>
      </c>
    </row>
    <row r="42" spans="1:15" ht="13.8" x14ac:dyDescent="0.25">
      <c r="A42" s="178"/>
      <c r="B42" s="156"/>
      <c r="C42" s="5" t="s">
        <v>6</v>
      </c>
      <c r="D42" s="60" t="e">
        <f>SUM(#REF!+#REF!+#REF!)/C3</f>
        <v>#REF!</v>
      </c>
      <c r="E42" s="61" t="e">
        <f>COUNTIF(#REF!,3)+COUNTIF(#REF!,3)+COUNTIF(#REF!,3)</f>
        <v>#REF!</v>
      </c>
      <c r="F42" s="62" t="e">
        <f>SUM(E42/$C$3)</f>
        <v>#REF!</v>
      </c>
      <c r="G42" s="60" t="e">
        <f>SUM(#REF!+#REF!+#REF!)/C3</f>
        <v>#REF!</v>
      </c>
      <c r="H42" s="61" t="e">
        <f>COUNTIF(#REF!,3)+COUNTIF(#REF!,3)+COUNTIF(#REF!,3)</f>
        <v>#REF!</v>
      </c>
      <c r="I42" s="62" t="e">
        <f>SUM(H42/$C$3)</f>
        <v>#REF!</v>
      </c>
      <c r="J42" s="60" t="e">
        <f>SUM(#REF!+#REF!+#REF!)/C3</f>
        <v>#REF!</v>
      </c>
      <c r="K42" s="61" t="e">
        <f>COUNTIF(#REF!,3)+COUNTIF(#REF!,3)+COUNTIF(#REF!,3)</f>
        <v>#REF!</v>
      </c>
      <c r="L42" s="62" t="e">
        <f>SUM(K42/$C$3)</f>
        <v>#REF!</v>
      </c>
      <c r="M42" s="60" t="e">
        <f>SUM(#REF!+#REF!+#REF!)/C3</f>
        <v>#REF!</v>
      </c>
      <c r="N42" s="61" t="e">
        <f>COUNTIF(#REF!,3)+COUNTIF(#REF!,3)+COUNTIF(#REF!,3)</f>
        <v>#REF!</v>
      </c>
      <c r="O42" s="67" t="e">
        <f>SUM(N42/$C$3)</f>
        <v>#REF!</v>
      </c>
    </row>
    <row r="43" spans="1:15" ht="24" customHeight="1" x14ac:dyDescent="0.25">
      <c r="A43" s="177">
        <v>18</v>
      </c>
      <c r="B43" s="155" t="s">
        <v>264</v>
      </c>
      <c r="C43" s="3" t="s">
        <v>5</v>
      </c>
      <c r="D43" s="42" t="e">
        <f>SUM(#REF!+#REF!+#REF!)/C3</f>
        <v>#REF!</v>
      </c>
      <c r="E43" s="43" t="e">
        <f>COUNTIF(#REF!,3)+COUNTIF(#REF!,3)+COUNTIF(#REF!,3)</f>
        <v>#REF!</v>
      </c>
      <c r="F43" s="44" t="e">
        <f>SUM(E43/C3)</f>
        <v>#REF!</v>
      </c>
      <c r="G43" s="42" t="e">
        <f>SUM(#REF!+#REF!+#REF!)/C3</f>
        <v>#REF!</v>
      </c>
      <c r="H43" s="63" t="e">
        <f>COUNTIF(#REF!,3)+COUNTIF(#REF!,3)+COUNTIF(#REF!,3)</f>
        <v>#REF!</v>
      </c>
      <c r="I43" s="44" t="e">
        <f>SUM(H43/C3)</f>
        <v>#REF!</v>
      </c>
      <c r="J43" s="42" t="e">
        <f>SUM(#REF!+#REF!+#REF!)/C3</f>
        <v>#REF!</v>
      </c>
      <c r="K43" s="43" t="e">
        <f>COUNTIF(#REF!,3)+COUNTIF(#REF!,3)+COUNTIF(#REF!,3)</f>
        <v>#REF!</v>
      </c>
      <c r="L43" s="44" t="e">
        <f>SUM(K43/C3)</f>
        <v>#REF!</v>
      </c>
      <c r="M43" s="42" t="e">
        <f>SUM(#REF!+#REF!+#REF!)/C3</f>
        <v>#REF!</v>
      </c>
      <c r="N43" s="43" t="e">
        <f>COUNTIF(#REF!,3)+COUNTIF(#REF!,3)+COUNTIF(#REF!,3)</f>
        <v>#REF!</v>
      </c>
      <c r="O43" s="66" t="e">
        <f>SUM(N43/C3)</f>
        <v>#REF!</v>
      </c>
    </row>
    <row r="44" spans="1:15" ht="13.8" x14ac:dyDescent="0.25">
      <c r="A44" s="178"/>
      <c r="B44" s="156"/>
      <c r="C44" s="5" t="s">
        <v>6</v>
      </c>
      <c r="D44" s="60" t="e">
        <f>SUM(#REF!+#REF!+#REF!)/C3</f>
        <v>#REF!</v>
      </c>
      <c r="E44" s="61" t="e">
        <f>COUNTIF(#REF!,3)+COUNTIF(#REF!,3)+COUNTIF(#REF!,3)</f>
        <v>#REF!</v>
      </c>
      <c r="F44" s="62" t="e">
        <f>SUM(E44/$C$3)</f>
        <v>#REF!</v>
      </c>
      <c r="G44" s="60" t="e">
        <f>SUM(#REF!+#REF!+#REF!)/C3</f>
        <v>#REF!</v>
      </c>
      <c r="H44" s="61" t="e">
        <f>COUNTIF(#REF!,3)+COUNTIF(#REF!,3)+COUNTIF(#REF!,3)</f>
        <v>#REF!</v>
      </c>
      <c r="I44" s="62" t="e">
        <f>SUM(H44/$C$3)</f>
        <v>#REF!</v>
      </c>
      <c r="J44" s="60" t="e">
        <f>SUM(#REF!+#REF!+#REF!)/C3</f>
        <v>#REF!</v>
      </c>
      <c r="K44" s="61" t="e">
        <f>COUNTIF(#REF!,3)+COUNTIF(#REF!,3)+COUNTIF(#REF!,3)</f>
        <v>#REF!</v>
      </c>
      <c r="L44" s="62" t="e">
        <f>SUM(K44/$C$3)</f>
        <v>#REF!</v>
      </c>
      <c r="M44" s="60" t="e">
        <f>SUM(#REF!+#REF!+#REF!)/C3</f>
        <v>#REF!</v>
      </c>
      <c r="N44" s="61" t="e">
        <f>COUNTIF(#REF!,3)+COUNTIF(#REF!,3)+COUNTIF(#REF!,3)</f>
        <v>#REF!</v>
      </c>
      <c r="O44" s="67" t="e">
        <f>SUM(N44/$C$3)</f>
        <v>#REF!</v>
      </c>
    </row>
    <row r="45" spans="1:15" ht="14.25" customHeight="1" x14ac:dyDescent="0.25">
      <c r="A45" s="177">
        <v>19</v>
      </c>
      <c r="B45" s="155" t="s">
        <v>265</v>
      </c>
      <c r="C45" s="3" t="s">
        <v>5</v>
      </c>
      <c r="D45" s="42" t="e">
        <f>SUM(#REF!+#REF!+#REF!)/C5</f>
        <v>#REF!</v>
      </c>
      <c r="E45" s="43" t="e">
        <f>COUNTIF(#REF!,3)+COUNTIF(#REF!,3)+COUNTIF(#REF!,3)</f>
        <v>#REF!</v>
      </c>
      <c r="F45" s="44" t="e">
        <f t="shared" ref="F45" si="0">SUM(E45/C5)</f>
        <v>#REF!</v>
      </c>
      <c r="G45" s="42" t="e">
        <f>SUM(#REF!+#REF!+#REF!)/C5</f>
        <v>#REF!</v>
      </c>
      <c r="H45" s="63" t="e">
        <f>COUNTIF(#REF!,3)+COUNTIF(#REF!,3)+COUNTIF(#REF!,3)</f>
        <v>#REF!</v>
      </c>
      <c r="I45" s="44" t="e">
        <f t="shared" ref="I45" si="1">SUM(H45/C5)</f>
        <v>#REF!</v>
      </c>
      <c r="J45" s="42" t="e">
        <f>SUM(#REF!+#REF!+#REF!)/C5</f>
        <v>#REF!</v>
      </c>
      <c r="K45" s="43" t="e">
        <f>COUNTIF(#REF!,3)+COUNTIF(#REF!,3)+COUNTIF(#REF!,3)</f>
        <v>#REF!</v>
      </c>
      <c r="L45" s="44" t="e">
        <f t="shared" ref="L45" si="2">SUM(K45/C5)</f>
        <v>#REF!</v>
      </c>
      <c r="M45" s="42" t="e">
        <f>SUM(#REF!+#REF!+#REF!)/C5</f>
        <v>#REF!</v>
      </c>
      <c r="N45" s="43" t="e">
        <f>COUNTIF(#REF!,3)+COUNTIF(#REF!,3)+COUNTIF(#REF!,3)</f>
        <v>#REF!</v>
      </c>
      <c r="O45" s="66" t="e">
        <f t="shared" ref="O45" si="3">SUM(N45/C5)</f>
        <v>#REF!</v>
      </c>
    </row>
    <row r="46" spans="1:15" ht="13.8" x14ac:dyDescent="0.25">
      <c r="A46" s="178"/>
      <c r="B46" s="156"/>
      <c r="C46" s="5" t="s">
        <v>6</v>
      </c>
      <c r="D46" s="60" t="e">
        <f>SUM(#REF!+#REF!+#REF!)/C5</f>
        <v>#REF!</v>
      </c>
      <c r="E46" s="61" t="e">
        <f>COUNTIF(#REF!,3)+COUNTIF(#REF!,3)+COUNTIF(#REF!,3)</f>
        <v>#REF!</v>
      </c>
      <c r="F46" s="62" t="e">
        <f t="shared" ref="F46" si="4">SUM(E46/$C$3)</f>
        <v>#REF!</v>
      </c>
      <c r="G46" s="60" t="e">
        <f>SUM(#REF!+#REF!+#REF!)/C5</f>
        <v>#REF!</v>
      </c>
      <c r="H46" s="61" t="e">
        <f>COUNTIF(#REF!,3)+COUNTIF(#REF!,3)+COUNTIF(#REF!,3)</f>
        <v>#REF!</v>
      </c>
      <c r="I46" s="62" t="e">
        <f t="shared" ref="I46" si="5">SUM(H46/$C$3)</f>
        <v>#REF!</v>
      </c>
      <c r="J46" s="60" t="e">
        <f>SUM(#REF!+#REF!+#REF!)/C5</f>
        <v>#REF!</v>
      </c>
      <c r="K46" s="61" t="e">
        <f>COUNTIF(#REF!,3)+COUNTIF(#REF!,3)+COUNTIF(#REF!,3)</f>
        <v>#REF!</v>
      </c>
      <c r="L46" s="62" t="e">
        <f t="shared" ref="L46" si="6">SUM(K46/$C$3)</f>
        <v>#REF!</v>
      </c>
      <c r="M46" s="60" t="e">
        <f>SUM(#REF!+#REF!+#REF!)/C5</f>
        <v>#REF!</v>
      </c>
      <c r="N46" s="61" t="e">
        <f>COUNTIF(#REF!,3)+COUNTIF(#REF!,3)+COUNTIF(#REF!,3)</f>
        <v>#REF!</v>
      </c>
      <c r="O46" s="67" t="e">
        <f t="shared" ref="O46" si="7">SUM(N46/$C$3)</f>
        <v>#REF!</v>
      </c>
    </row>
    <row r="47" spans="1:15" ht="14.25" customHeight="1" x14ac:dyDescent="0.25">
      <c r="A47" s="177">
        <v>20</v>
      </c>
      <c r="B47" s="155" t="s">
        <v>266</v>
      </c>
      <c r="C47" s="3" t="s">
        <v>5</v>
      </c>
      <c r="D47" s="42" t="e">
        <f>SUM(#REF!+#REF!+#REF!)/C7</f>
        <v>#REF!</v>
      </c>
      <c r="E47" s="43" t="e">
        <f>COUNTIF(#REF!,3)+COUNTIF(#REF!,3)+COUNTIF(#REF!,3)</f>
        <v>#REF!</v>
      </c>
      <c r="F47" s="44" t="e">
        <f t="shared" ref="F47" si="8">SUM(E47/C7)</f>
        <v>#REF!</v>
      </c>
      <c r="G47" s="42" t="e">
        <f>SUM(#REF!+#REF!+#REF!)/C7</f>
        <v>#REF!</v>
      </c>
      <c r="H47" s="63" t="e">
        <f>COUNTIF(#REF!,3)+COUNTIF(#REF!,3)+COUNTIF(#REF!,3)</f>
        <v>#REF!</v>
      </c>
      <c r="I47" s="44" t="e">
        <f t="shared" ref="I47" si="9">SUM(H47/C7)</f>
        <v>#REF!</v>
      </c>
      <c r="J47" s="42" t="e">
        <f>SUM(#REF!+#REF!+#REF!)/C7</f>
        <v>#REF!</v>
      </c>
      <c r="K47" s="43" t="e">
        <f>COUNTIF(#REF!,3)+COUNTIF(#REF!,3)+COUNTIF(#REF!,3)</f>
        <v>#REF!</v>
      </c>
      <c r="L47" s="44" t="e">
        <f t="shared" ref="L47" si="10">SUM(K47/C7)</f>
        <v>#REF!</v>
      </c>
      <c r="M47" s="42" t="e">
        <f>SUM(#REF!+#REF!+#REF!)/C7</f>
        <v>#REF!</v>
      </c>
      <c r="N47" s="43" t="e">
        <f>COUNTIF(#REF!,3)+COUNTIF(#REF!,3)+COUNTIF(#REF!,3)</f>
        <v>#REF!</v>
      </c>
      <c r="O47" s="66" t="e">
        <f t="shared" ref="O47" si="11">SUM(N47/C7)</f>
        <v>#REF!</v>
      </c>
    </row>
    <row r="48" spans="1:15" ht="13.8" x14ac:dyDescent="0.25">
      <c r="A48" s="178"/>
      <c r="B48" s="156"/>
      <c r="C48" s="5" t="s">
        <v>6</v>
      </c>
      <c r="D48" s="60" t="e">
        <f>SUM(#REF!+#REF!+#REF!)/C7</f>
        <v>#REF!</v>
      </c>
      <c r="E48" s="61" t="e">
        <f>COUNTIF(#REF!,3)+COUNTIF(#REF!,3)+COUNTIF(#REF!,3)</f>
        <v>#REF!</v>
      </c>
      <c r="F48" s="62" t="e">
        <f t="shared" ref="F48" si="12">SUM(E48/$C$3)</f>
        <v>#REF!</v>
      </c>
      <c r="G48" s="60" t="e">
        <f>SUM(#REF!+#REF!+#REF!)/C7</f>
        <v>#REF!</v>
      </c>
      <c r="H48" s="61" t="e">
        <f>COUNTIF(#REF!,3)+COUNTIF(#REF!,3)+COUNTIF(#REF!,3)</f>
        <v>#REF!</v>
      </c>
      <c r="I48" s="62" t="e">
        <f t="shared" ref="I48" si="13">SUM(H48/$C$3)</f>
        <v>#REF!</v>
      </c>
      <c r="J48" s="60" t="e">
        <f>SUM(#REF!+#REF!+#REF!)/C7</f>
        <v>#REF!</v>
      </c>
      <c r="K48" s="61" t="e">
        <f>COUNTIF(#REF!,3)+COUNTIF(#REF!,3)+COUNTIF(#REF!,3)</f>
        <v>#REF!</v>
      </c>
      <c r="L48" s="62" t="e">
        <f t="shared" ref="L48" si="14">SUM(K48/$C$3)</f>
        <v>#REF!</v>
      </c>
      <c r="M48" s="60" t="e">
        <f>SUM(#REF!+#REF!+#REF!)/C7</f>
        <v>#REF!</v>
      </c>
      <c r="N48" s="61" t="e">
        <f>COUNTIF(#REF!,3)+COUNTIF(#REF!,3)+COUNTIF(#REF!,3)</f>
        <v>#REF!</v>
      </c>
      <c r="O48" s="67" t="e">
        <f t="shared" ref="O48" si="15">SUM(N48/$C$3)</f>
        <v>#REF!</v>
      </c>
    </row>
    <row r="49" spans="1:15" ht="14.25" customHeight="1" x14ac:dyDescent="0.25">
      <c r="A49" s="177">
        <v>21</v>
      </c>
      <c r="B49" s="155" t="s">
        <v>267</v>
      </c>
      <c r="C49" s="3" t="s">
        <v>5</v>
      </c>
      <c r="D49" s="42" t="e">
        <f>SUM(#REF!+#REF!+#REF!)/C9</f>
        <v>#REF!</v>
      </c>
      <c r="E49" s="43" t="e">
        <f>COUNTIF(#REF!,3)+COUNTIF(#REF!,3)+COUNTIF(#REF!,3)</f>
        <v>#REF!</v>
      </c>
      <c r="F49" s="44" t="e">
        <f t="shared" ref="F49" si="16">SUM(E49/C9)</f>
        <v>#REF!</v>
      </c>
      <c r="G49" s="42" t="e">
        <f>SUM(#REF!+#REF!+#REF!)/C9</f>
        <v>#REF!</v>
      </c>
      <c r="H49" s="63" t="e">
        <f>COUNTIF(#REF!,3)+COUNTIF(#REF!,3)+COUNTIF(#REF!,3)</f>
        <v>#REF!</v>
      </c>
      <c r="I49" s="44" t="e">
        <f t="shared" ref="I49" si="17">SUM(H49/C9)</f>
        <v>#REF!</v>
      </c>
      <c r="J49" s="42" t="e">
        <f>SUM(#REF!+#REF!+#REF!)/C9</f>
        <v>#REF!</v>
      </c>
      <c r="K49" s="43" t="e">
        <f>COUNTIF(#REF!,3)+COUNTIF(#REF!,3)+COUNTIF(#REF!,3)</f>
        <v>#REF!</v>
      </c>
      <c r="L49" s="44" t="e">
        <f t="shared" ref="L49" si="18">SUM(K49/C9)</f>
        <v>#REF!</v>
      </c>
      <c r="M49" s="42" t="e">
        <f>SUM(#REF!+#REF!+#REF!)/C9</f>
        <v>#REF!</v>
      </c>
      <c r="N49" s="43" t="e">
        <f>COUNTIF(#REF!,3)+COUNTIF(#REF!,3)+COUNTIF(#REF!,3)</f>
        <v>#REF!</v>
      </c>
      <c r="O49" s="66" t="e">
        <f t="shared" ref="O49" si="19">SUM(N49/C9)</f>
        <v>#REF!</v>
      </c>
    </row>
    <row r="50" spans="1:15" ht="13.8" x14ac:dyDescent="0.25">
      <c r="A50" s="178"/>
      <c r="B50" s="156"/>
      <c r="C50" s="5" t="s">
        <v>6</v>
      </c>
      <c r="D50" s="60" t="e">
        <f>SUM(#REF!+#REF!+#REF!)/C9</f>
        <v>#REF!</v>
      </c>
      <c r="E50" s="61" t="e">
        <f>COUNTIF(#REF!,3)+COUNTIF(#REF!,3)+COUNTIF(#REF!,3)</f>
        <v>#REF!</v>
      </c>
      <c r="F50" s="62" t="e">
        <f t="shared" ref="F50" si="20">SUM(E50/$C$3)</f>
        <v>#REF!</v>
      </c>
      <c r="G50" s="60" t="e">
        <f>SUM(#REF!+#REF!+#REF!)/C9</f>
        <v>#REF!</v>
      </c>
      <c r="H50" s="61" t="e">
        <f>COUNTIF(#REF!,3)+COUNTIF(#REF!,3)+COUNTIF(#REF!,3)</f>
        <v>#REF!</v>
      </c>
      <c r="I50" s="62" t="e">
        <f t="shared" ref="I50" si="21">SUM(H50/$C$3)</f>
        <v>#REF!</v>
      </c>
      <c r="J50" s="60" t="e">
        <f>SUM(#REF!+#REF!+#REF!)/C9</f>
        <v>#REF!</v>
      </c>
      <c r="K50" s="61" t="e">
        <f>COUNTIF(#REF!,3)+COUNTIF(#REF!,3)+COUNTIF(#REF!,3)</f>
        <v>#REF!</v>
      </c>
      <c r="L50" s="62" t="e">
        <f t="shared" ref="L50" si="22">SUM(K50/$C$3)</f>
        <v>#REF!</v>
      </c>
      <c r="M50" s="60" t="e">
        <f>SUM(#REF!+#REF!+#REF!)/C9</f>
        <v>#REF!</v>
      </c>
      <c r="N50" s="61" t="e">
        <f>COUNTIF(#REF!,3)+COUNTIF(#REF!,3)+COUNTIF(#REF!,3)</f>
        <v>#REF!</v>
      </c>
      <c r="O50" s="67" t="e">
        <f t="shared" ref="O50" si="23">SUM(N50/$C$3)</f>
        <v>#REF!</v>
      </c>
    </row>
    <row r="51" spans="1:15" ht="14.25" customHeight="1" x14ac:dyDescent="0.25">
      <c r="A51" s="177">
        <v>22</v>
      </c>
      <c r="B51" s="155" t="s">
        <v>362</v>
      </c>
      <c r="C51" s="3" t="s">
        <v>5</v>
      </c>
      <c r="D51" s="42" t="e">
        <f>SUM(#REF!+#REF!+#REF!)/C11</f>
        <v>#REF!</v>
      </c>
      <c r="E51" s="43" t="e">
        <f>COUNTIF(#REF!,3)+COUNTIF(#REF!,3)+COUNTIF(#REF!,3)</f>
        <v>#REF!</v>
      </c>
      <c r="F51" s="44" t="e">
        <f t="shared" ref="F51" si="24">SUM(E51/C11)</f>
        <v>#REF!</v>
      </c>
      <c r="G51" s="42" t="e">
        <f>SUM(#REF!+#REF!+#REF!)/C11</f>
        <v>#REF!</v>
      </c>
      <c r="H51" s="63" t="e">
        <f>COUNTIF(#REF!,3)+COUNTIF(#REF!,3)+COUNTIF(#REF!,3)</f>
        <v>#REF!</v>
      </c>
      <c r="I51" s="44" t="e">
        <f t="shared" ref="I51" si="25">SUM(H51/C11)</f>
        <v>#REF!</v>
      </c>
      <c r="J51" s="42" t="e">
        <f>SUM(#REF!+#REF!+#REF!)/C11</f>
        <v>#REF!</v>
      </c>
      <c r="K51" s="43" t="e">
        <f>COUNTIF(#REF!,3)+COUNTIF(#REF!,3)+COUNTIF(#REF!,3)</f>
        <v>#REF!</v>
      </c>
      <c r="L51" s="44" t="e">
        <f t="shared" ref="L51" si="26">SUM(K51/C11)</f>
        <v>#REF!</v>
      </c>
      <c r="M51" s="42" t="e">
        <f>SUM(#REF!+#REF!+#REF!)/C11</f>
        <v>#REF!</v>
      </c>
      <c r="N51" s="43" t="e">
        <f>COUNTIF(#REF!,3)+COUNTIF(#REF!,3)+COUNTIF(#REF!,3)</f>
        <v>#REF!</v>
      </c>
      <c r="O51" s="66" t="e">
        <f t="shared" ref="O51" si="27">SUM(N51/C11)</f>
        <v>#REF!</v>
      </c>
    </row>
    <row r="52" spans="1:15" ht="13.8" x14ac:dyDescent="0.25">
      <c r="A52" s="178"/>
      <c r="B52" s="156"/>
      <c r="C52" s="5" t="s">
        <v>6</v>
      </c>
      <c r="D52" s="60" t="e">
        <f>SUM(#REF!+#REF!+#REF!)/C11</f>
        <v>#REF!</v>
      </c>
      <c r="E52" s="61" t="e">
        <f>COUNTIF(#REF!,3)+COUNTIF(#REF!,3)+COUNTIF(#REF!,3)</f>
        <v>#REF!</v>
      </c>
      <c r="F52" s="62" t="e">
        <f t="shared" ref="F52" si="28">SUM(E52/$C$3)</f>
        <v>#REF!</v>
      </c>
      <c r="G52" s="60" t="e">
        <f>SUM(#REF!+#REF!+#REF!)/C11</f>
        <v>#REF!</v>
      </c>
      <c r="H52" s="61" t="e">
        <f>COUNTIF(#REF!,3)+COUNTIF(#REF!,3)+COUNTIF(#REF!,3)</f>
        <v>#REF!</v>
      </c>
      <c r="I52" s="62" t="e">
        <f t="shared" ref="I52" si="29">SUM(H52/$C$3)</f>
        <v>#REF!</v>
      </c>
      <c r="J52" s="60" t="e">
        <f>SUM(#REF!+#REF!+#REF!)/C11</f>
        <v>#REF!</v>
      </c>
      <c r="K52" s="61" t="e">
        <f>COUNTIF(#REF!,3)+COUNTIF(#REF!,3)+COUNTIF(#REF!,3)</f>
        <v>#REF!</v>
      </c>
      <c r="L52" s="62" t="e">
        <f t="shared" ref="L52" si="30">SUM(K52/$C$3)</f>
        <v>#REF!</v>
      </c>
      <c r="M52" s="60" t="e">
        <f>SUM(#REF!+#REF!+#REF!)/C11</f>
        <v>#REF!</v>
      </c>
      <c r="N52" s="61" t="e">
        <f>COUNTIF(#REF!,3)+COUNTIF(#REF!,3)+COUNTIF(#REF!,3)</f>
        <v>#REF!</v>
      </c>
      <c r="O52" s="67" t="e">
        <f t="shared" ref="O52" si="31">SUM(N52/$C$3)</f>
        <v>#REF!</v>
      </c>
    </row>
    <row r="53" spans="1:15" ht="14.25" customHeight="1" x14ac:dyDescent="0.25">
      <c r="A53" s="177">
        <v>27</v>
      </c>
      <c r="B53" s="155" t="s">
        <v>363</v>
      </c>
      <c r="C53" s="3" t="s">
        <v>5</v>
      </c>
      <c r="D53" s="42"/>
      <c r="E53" s="43"/>
      <c r="F53" s="44"/>
      <c r="G53" s="42"/>
      <c r="H53" s="63"/>
      <c r="I53" s="44"/>
      <c r="J53" s="42"/>
      <c r="K53" s="43"/>
      <c r="L53" s="44"/>
      <c r="M53" s="42"/>
      <c r="N53" s="43"/>
      <c r="O53" s="66"/>
    </row>
    <row r="54" spans="1:15" ht="13.8" x14ac:dyDescent="0.25">
      <c r="A54" s="178"/>
      <c r="B54" s="156"/>
      <c r="C54" s="4" t="s">
        <v>6</v>
      </c>
      <c r="D54" s="60"/>
      <c r="E54" s="61"/>
      <c r="F54" s="62"/>
      <c r="G54" s="60"/>
      <c r="H54" s="61"/>
      <c r="I54" s="62"/>
      <c r="J54" s="60"/>
      <c r="K54" s="61"/>
      <c r="L54" s="62"/>
      <c r="M54" s="60"/>
      <c r="N54" s="61"/>
      <c r="O54" s="67"/>
    </row>
    <row r="55" spans="1:15" ht="14.25" customHeight="1" x14ac:dyDescent="0.25">
      <c r="A55" s="177">
        <v>28</v>
      </c>
      <c r="B55" s="155" t="s">
        <v>364</v>
      </c>
      <c r="C55" s="3" t="s">
        <v>5</v>
      </c>
      <c r="D55" s="42"/>
      <c r="E55" s="43"/>
      <c r="F55" s="44"/>
      <c r="G55" s="42"/>
      <c r="H55" s="63"/>
      <c r="I55" s="44"/>
      <c r="J55" s="42"/>
      <c r="K55" s="43"/>
      <c r="L55" s="44"/>
      <c r="M55" s="42"/>
      <c r="N55" s="43"/>
      <c r="O55" s="66"/>
    </row>
    <row r="56" spans="1:15" ht="13.8" x14ac:dyDescent="0.25">
      <c r="A56" s="178"/>
      <c r="B56" s="156"/>
      <c r="C56" s="4" t="s">
        <v>6</v>
      </c>
      <c r="D56" s="60"/>
      <c r="E56" s="61"/>
      <c r="F56" s="62"/>
      <c r="G56" s="60"/>
      <c r="H56" s="61"/>
      <c r="I56" s="62"/>
      <c r="J56" s="60"/>
      <c r="K56" s="61"/>
      <c r="L56" s="62"/>
      <c r="M56" s="60"/>
      <c r="N56" s="61"/>
      <c r="O56" s="67"/>
    </row>
  </sheetData>
  <sheetProtection selectLockedCells="1"/>
  <mergeCells count="61">
    <mergeCell ref="B11:B12"/>
    <mergeCell ref="A43:A44"/>
    <mergeCell ref="B43:B44"/>
    <mergeCell ref="A37:A38"/>
    <mergeCell ref="B37:B38"/>
    <mergeCell ref="A39:A40"/>
    <mergeCell ref="B39:B40"/>
    <mergeCell ref="A41:A42"/>
    <mergeCell ref="B41:B42"/>
    <mergeCell ref="A31:A32"/>
    <mergeCell ref="B31:B32"/>
    <mergeCell ref="A33:A34"/>
    <mergeCell ref="B33:B34"/>
    <mergeCell ref="A35:A36"/>
    <mergeCell ref="B35:B36"/>
    <mergeCell ref="A25:A26"/>
    <mergeCell ref="B25:B26"/>
    <mergeCell ref="A27:A28"/>
    <mergeCell ref="B27:B28"/>
    <mergeCell ref="A29:A30"/>
    <mergeCell ref="B29:B30"/>
    <mergeCell ref="A19:A20"/>
    <mergeCell ref="B19:B20"/>
    <mergeCell ref="A21:A22"/>
    <mergeCell ref="B21:B22"/>
    <mergeCell ref="A23:A24"/>
    <mergeCell ref="B23:B24"/>
    <mergeCell ref="A13:A14"/>
    <mergeCell ref="B13:B14"/>
    <mergeCell ref="A15:A16"/>
    <mergeCell ref="B15:B16"/>
    <mergeCell ref="A17:A18"/>
    <mergeCell ref="B17:B18"/>
    <mergeCell ref="A1:O1"/>
    <mergeCell ref="A11:A12"/>
    <mergeCell ref="A2:O2"/>
    <mergeCell ref="A4:B4"/>
    <mergeCell ref="C4:E4"/>
    <mergeCell ref="B5:C5"/>
    <mergeCell ref="D5:F5"/>
    <mergeCell ref="G5:I5"/>
    <mergeCell ref="J5:L5"/>
    <mergeCell ref="M5:O5"/>
    <mergeCell ref="D6:F6"/>
    <mergeCell ref="G6:I6"/>
    <mergeCell ref="J6:L6"/>
    <mergeCell ref="M6:O6"/>
    <mergeCell ref="A9:A10"/>
    <mergeCell ref="B9:B10"/>
    <mergeCell ref="A45:A46"/>
    <mergeCell ref="B45:B46"/>
    <mergeCell ref="A47:A48"/>
    <mergeCell ref="B47:B48"/>
    <mergeCell ref="A49:A50"/>
    <mergeCell ref="B49:B50"/>
    <mergeCell ref="A55:A56"/>
    <mergeCell ref="B55:B56"/>
    <mergeCell ref="B53:B54"/>
    <mergeCell ref="A51:A52"/>
    <mergeCell ref="B51:B52"/>
    <mergeCell ref="A53:A54"/>
  </mergeCells>
  <pageMargins left="0.7" right="0.7" top="0.75" bottom="0.75" header="0.3" footer="0.3"/>
  <pageSetup scale="57"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0"/>
  <sheetViews>
    <sheetView view="pageBreakPreview" zoomScaleNormal="100" zoomScaleSheetLayoutView="100" workbookViewId="0">
      <selection activeCell="B17" sqref="B17"/>
    </sheetView>
  </sheetViews>
  <sheetFormatPr defaultColWidth="8.8984375" defaultRowHeight="15.6" x14ac:dyDescent="0.3"/>
  <cols>
    <col min="1" max="1" width="66.8984375" customWidth="1"/>
    <col min="2" max="2" width="13.8984375" customWidth="1"/>
    <col min="3" max="3" width="12.09765625" customWidth="1"/>
    <col min="4" max="4" width="12.5" customWidth="1"/>
    <col min="5" max="5" width="12" customWidth="1"/>
    <col min="6" max="6" width="3.8984375" customWidth="1"/>
    <col min="7" max="7" width="12.09765625" hidden="1" customWidth="1"/>
    <col min="8" max="8" width="9.69921875" hidden="1" customWidth="1"/>
    <col min="9" max="9" width="13" hidden="1" customWidth="1"/>
    <col min="10" max="10" width="11.3984375" hidden="1" customWidth="1"/>
    <col min="11" max="11" width="6.19921875" hidden="1" customWidth="1"/>
    <col min="12" max="12" width="66.5" customWidth="1"/>
  </cols>
  <sheetData>
    <row r="1" spans="1:12" ht="25.8" x14ac:dyDescent="0.5">
      <c r="A1" s="193" t="str">
        <f>"Analysis:  All"</f>
        <v>Analysis:  All</v>
      </c>
      <c r="B1" s="193"/>
      <c r="C1" s="193"/>
      <c r="D1" s="193"/>
      <c r="E1" s="193"/>
      <c r="F1" s="193"/>
      <c r="G1" s="193"/>
      <c r="H1" s="193"/>
      <c r="I1" s="193"/>
      <c r="J1" s="193"/>
      <c r="K1" s="193"/>
      <c r="L1" s="193"/>
    </row>
    <row r="2" spans="1:12" ht="25.8" x14ac:dyDescent="0.5">
      <c r="A2" s="192"/>
      <c r="B2" s="192"/>
      <c r="C2" s="192"/>
      <c r="D2" s="192"/>
      <c r="E2" s="192"/>
      <c r="F2" s="6"/>
      <c r="G2" s="192" t="s">
        <v>75</v>
      </c>
      <c r="H2" s="192"/>
      <c r="I2" s="192"/>
      <c r="J2" s="192"/>
      <c r="K2" s="192"/>
      <c r="L2" s="192"/>
    </row>
    <row r="3" spans="1:12" ht="22.5" customHeight="1" x14ac:dyDescent="0.3">
      <c r="A3" s="49"/>
      <c r="B3" s="50"/>
      <c r="C3" s="50"/>
      <c r="D3" s="50"/>
      <c r="E3" s="50"/>
      <c r="F3" s="7"/>
      <c r="G3" s="50"/>
      <c r="H3" s="50"/>
      <c r="I3" s="50"/>
      <c r="J3" s="50"/>
      <c r="K3" s="50"/>
      <c r="L3" s="50" t="s">
        <v>105</v>
      </c>
    </row>
    <row r="4" spans="1:12" x14ac:dyDescent="0.3">
      <c r="A4" s="54"/>
      <c r="B4" s="58"/>
      <c r="C4" s="58"/>
      <c r="D4" s="58"/>
      <c r="E4" s="58"/>
      <c r="F4" s="7"/>
      <c r="G4" s="7"/>
      <c r="H4" s="7"/>
      <c r="I4" s="7"/>
      <c r="J4" s="7"/>
      <c r="K4" s="7"/>
      <c r="L4" s="51" t="e">
        <f>G8</f>
        <v>#REF!</v>
      </c>
    </row>
    <row r="5" spans="1:12" ht="31.2" x14ac:dyDescent="0.5">
      <c r="A5" s="55" t="s">
        <v>111</v>
      </c>
      <c r="B5" s="56" t="s">
        <v>84</v>
      </c>
      <c r="C5" s="56" t="s">
        <v>85</v>
      </c>
      <c r="D5" s="56" t="s">
        <v>86</v>
      </c>
      <c r="E5" s="56" t="s">
        <v>87</v>
      </c>
      <c r="F5" s="7"/>
      <c r="G5" s="7"/>
      <c r="H5" s="7"/>
      <c r="I5" s="7"/>
      <c r="J5" s="7"/>
      <c r="K5" s="7"/>
      <c r="L5" s="7"/>
    </row>
    <row r="6" spans="1:12" x14ac:dyDescent="0.3">
      <c r="A6" s="57" t="s">
        <v>106</v>
      </c>
      <c r="B6" s="7" t="e">
        <f>SUM(#REF!+Analysis_Site2!B35+Analysis_Site3!B35)</f>
        <v>#REF!</v>
      </c>
      <c r="C6" s="7" t="e">
        <f>SUM(#REF!+Analysis_Site2!C35+Analysis_Site3!C35)</f>
        <v>#REF!</v>
      </c>
      <c r="D6" s="7" t="e">
        <f>SUM(#REF!+Analysis_Site2!D35+Analysis_Site3!D35)</f>
        <v>#REF!</v>
      </c>
      <c r="E6" s="7" t="e">
        <f>SUM(#REF!+Analysis_Site2!E35+Analysis_Site3!E35)</f>
        <v>#REF!</v>
      </c>
      <c r="F6" s="7"/>
      <c r="G6" s="7" t="e">
        <f>SUM(B6:E6)</f>
        <v>#REF!</v>
      </c>
      <c r="H6" s="7"/>
      <c r="I6" s="7"/>
      <c r="J6" s="7"/>
      <c r="K6" s="7"/>
      <c r="L6" s="7"/>
    </row>
    <row r="7" spans="1:12" x14ac:dyDescent="0.3">
      <c r="A7" s="57" t="s">
        <v>107</v>
      </c>
      <c r="B7" s="7" t="e">
        <f>SUM(#REF!+Analysis_Site2!B36+Analysis_Site3!B36)</f>
        <v>#REF!</v>
      </c>
      <c r="C7" s="7" t="e">
        <f>SUM(#REF!+Analysis_Site2!C36+Analysis_Site3!C36)</f>
        <v>#REF!</v>
      </c>
      <c r="D7" s="7" t="e">
        <f>SUM(#REF!+Analysis_Site2!D36+Analysis_Site3!D36)</f>
        <v>#REF!</v>
      </c>
      <c r="E7" s="7" t="e">
        <f>SUM(#REF!+Analysis_Site2!E36+Analysis_Site3!E36)</f>
        <v>#REF!</v>
      </c>
      <c r="F7" s="7"/>
      <c r="G7" s="7" t="e">
        <f>SUM(B7:E7)</f>
        <v>#REF!</v>
      </c>
      <c r="H7" s="7"/>
      <c r="I7" s="7"/>
      <c r="J7" s="7"/>
      <c r="K7" s="7"/>
      <c r="L7" s="7"/>
    </row>
    <row r="8" spans="1:12" x14ac:dyDescent="0.3">
      <c r="A8" s="47" t="s">
        <v>108</v>
      </c>
      <c r="B8" s="48" t="e">
        <f>SUM(B6/B7)</f>
        <v>#REF!</v>
      </c>
      <c r="C8" s="48" t="e">
        <f>SUM(C6/C7)</f>
        <v>#REF!</v>
      </c>
      <c r="D8" s="48" t="e">
        <f t="shared" ref="D8:E8" si="0">SUM(D6/D7)</f>
        <v>#REF!</v>
      </c>
      <c r="E8" s="48" t="e">
        <f t="shared" si="0"/>
        <v>#REF!</v>
      </c>
      <c r="F8" s="7"/>
      <c r="G8" s="59" t="e">
        <f>SUM(G6/G7)</f>
        <v>#REF!</v>
      </c>
      <c r="H8" s="7"/>
      <c r="I8" s="7"/>
      <c r="J8" s="7"/>
      <c r="K8" s="7"/>
      <c r="L8" s="7"/>
    </row>
    <row r="9" spans="1:12" x14ac:dyDescent="0.3">
      <c r="A9" s="54"/>
      <c r="B9" s="58"/>
      <c r="C9" s="58"/>
      <c r="D9" s="58"/>
      <c r="E9" s="58"/>
      <c r="F9" s="7"/>
      <c r="G9" s="7"/>
      <c r="H9" s="7"/>
      <c r="I9" s="7"/>
      <c r="J9" s="7"/>
      <c r="K9" s="7"/>
      <c r="L9" s="7"/>
    </row>
    <row r="10" spans="1:12" x14ac:dyDescent="0.3">
      <c r="A10" s="54"/>
      <c r="B10" s="58"/>
      <c r="C10" s="58"/>
      <c r="D10" s="58"/>
      <c r="E10" s="58"/>
      <c r="F10" s="7"/>
      <c r="G10" s="7"/>
      <c r="H10" s="7"/>
      <c r="I10" s="7"/>
      <c r="J10" s="7"/>
      <c r="K10" s="7"/>
      <c r="L10" s="7"/>
    </row>
    <row r="11" spans="1:12" x14ac:dyDescent="0.3">
      <c r="A11" s="54"/>
      <c r="B11" s="58"/>
      <c r="C11" s="58"/>
      <c r="D11" s="58"/>
      <c r="E11" s="58"/>
      <c r="F11" s="7"/>
      <c r="G11" s="7"/>
      <c r="H11" s="7"/>
      <c r="I11" s="7"/>
      <c r="J11" s="7"/>
      <c r="K11" s="7"/>
      <c r="L11" s="7"/>
    </row>
    <row r="12" spans="1:12" x14ac:dyDescent="0.3">
      <c r="A12" s="54"/>
      <c r="B12" s="58"/>
      <c r="C12" s="58"/>
      <c r="D12" s="58"/>
      <c r="E12" s="58"/>
      <c r="F12" s="7"/>
      <c r="G12" s="7"/>
      <c r="H12" s="7"/>
      <c r="I12" s="7"/>
      <c r="J12" s="7"/>
      <c r="K12" s="7"/>
      <c r="L12" s="7"/>
    </row>
    <row r="13" spans="1:12" x14ac:dyDescent="0.3">
      <c r="A13" s="54"/>
      <c r="B13" s="58"/>
      <c r="C13" s="58"/>
      <c r="D13" s="58"/>
      <c r="E13" s="58"/>
      <c r="F13" s="7"/>
      <c r="G13" s="7"/>
      <c r="H13" s="7"/>
      <c r="I13" s="7"/>
      <c r="J13" s="7"/>
      <c r="K13" s="7"/>
      <c r="L13" s="7"/>
    </row>
    <row r="14" spans="1:12" ht="31.2" x14ac:dyDescent="0.5">
      <c r="A14" s="52" t="s">
        <v>109</v>
      </c>
      <c r="B14" s="53" t="s">
        <v>84</v>
      </c>
      <c r="C14" s="53" t="s">
        <v>85</v>
      </c>
      <c r="D14" s="53" t="s">
        <v>86</v>
      </c>
      <c r="E14" s="53" t="s">
        <v>87</v>
      </c>
      <c r="F14" s="7"/>
      <c r="G14" s="193" t="s">
        <v>94</v>
      </c>
      <c r="H14" s="193"/>
      <c r="I14" s="193"/>
      <c r="J14" s="193"/>
      <c r="K14" s="193"/>
      <c r="L14" s="193"/>
    </row>
    <row r="15" spans="1:12" ht="18.75" customHeight="1" x14ac:dyDescent="0.3">
      <c r="A15" s="57" t="s">
        <v>106</v>
      </c>
      <c r="B15" s="7" t="e">
        <f>SUM(#REF!+Analysis_Site2!B73+Analysis_Site3!B73)</f>
        <v>#REF!</v>
      </c>
      <c r="C15" s="7" t="e">
        <f>SUM(#REF!+Analysis_Site2!C73+Analysis_Site3!C73)</f>
        <v>#REF!</v>
      </c>
      <c r="D15" s="7" t="e">
        <f>SUM(#REF!+Analysis_Site2!D73+Analysis_Site3!D73)</f>
        <v>#REF!</v>
      </c>
      <c r="E15" s="7" t="e">
        <f>SUM(#REF!+Analysis_Site2!E73+Analysis_Site3!E73)</f>
        <v>#REF!</v>
      </c>
      <c r="F15" s="7"/>
      <c r="G15" s="50" t="e">
        <f>SUM(B15:E15)</f>
        <v>#REF!</v>
      </c>
      <c r="H15" s="50"/>
      <c r="I15" s="50"/>
      <c r="J15" s="50"/>
      <c r="K15" s="50"/>
      <c r="L15" s="50" t="s">
        <v>95</v>
      </c>
    </row>
    <row r="16" spans="1:12" ht="18.75" customHeight="1" x14ac:dyDescent="0.3">
      <c r="A16" s="57" t="s">
        <v>110</v>
      </c>
      <c r="B16" s="7" t="e">
        <f>SUM(#REF!+Analysis_Site2!B74+Analysis_Site3!B74)</f>
        <v>#REF!</v>
      </c>
      <c r="C16" s="7" t="e">
        <f>SUM(#REF!+Analysis_Site2!C74+Analysis_Site3!C74)</f>
        <v>#REF!</v>
      </c>
      <c r="D16" s="7" t="e">
        <f>SUM(#REF!+Analysis_Site2!D74+Analysis_Site3!D74)</f>
        <v>#REF!</v>
      </c>
      <c r="E16" s="7" t="e">
        <f>SUM(#REF!+Analysis_Site2!E74+Analysis_Site3!E74)</f>
        <v>#REF!</v>
      </c>
      <c r="F16" s="7"/>
      <c r="G16" s="7" t="e">
        <f>SUM(B16:E16)</f>
        <v>#REF!</v>
      </c>
      <c r="H16" s="7"/>
      <c r="I16" s="7"/>
      <c r="J16" s="7"/>
      <c r="K16" s="7"/>
      <c r="L16" s="51" t="e">
        <f>G17</f>
        <v>#REF!</v>
      </c>
    </row>
    <row r="17" spans="1:12" ht="18.75" customHeight="1" x14ac:dyDescent="0.3">
      <c r="A17" s="47" t="s">
        <v>108</v>
      </c>
      <c r="B17" s="48" t="e">
        <f>SUM(B15/B16)</f>
        <v>#REF!</v>
      </c>
      <c r="C17" s="48" t="e">
        <f>SUM(C15/C16)</f>
        <v>#REF!</v>
      </c>
      <c r="D17" s="48" t="e">
        <f t="shared" ref="D17:E17" si="1">SUM(D15/D16)</f>
        <v>#REF!</v>
      </c>
      <c r="E17" s="48" t="e">
        <f t="shared" si="1"/>
        <v>#REF!</v>
      </c>
      <c r="F17" s="7"/>
      <c r="G17" s="59" t="e">
        <f>SUM(G15/G16)</f>
        <v>#REF!</v>
      </c>
      <c r="H17" s="7"/>
      <c r="I17" s="7"/>
      <c r="J17" s="7"/>
      <c r="K17" s="7"/>
      <c r="L17" s="7"/>
    </row>
    <row r="18" spans="1:12" ht="18.75" customHeight="1" x14ac:dyDescent="0.3">
      <c r="F18" s="7"/>
      <c r="G18" s="7"/>
      <c r="H18" s="7"/>
      <c r="I18" s="7"/>
      <c r="J18" s="7"/>
      <c r="K18" s="7"/>
      <c r="L18" s="7"/>
    </row>
    <row r="19" spans="1:12" ht="18.75" customHeight="1" x14ac:dyDescent="0.3">
      <c r="F19" s="7"/>
      <c r="G19" s="7"/>
      <c r="H19" s="7"/>
      <c r="I19" s="7"/>
      <c r="J19" s="7"/>
      <c r="K19" s="7"/>
      <c r="L19" s="7"/>
    </row>
    <row r="20" spans="1:12" ht="18.75" customHeight="1" x14ac:dyDescent="0.3">
      <c r="A20" s="54"/>
      <c r="B20" s="7"/>
      <c r="C20" s="7"/>
      <c r="D20" s="7"/>
      <c r="E20" s="7"/>
      <c r="F20" s="7"/>
      <c r="G20" s="7"/>
      <c r="H20" s="7"/>
      <c r="I20" s="7"/>
      <c r="J20" s="7"/>
      <c r="K20" s="7"/>
      <c r="L20" s="7"/>
    </row>
    <row r="21" spans="1:12" ht="18.75" customHeight="1" x14ac:dyDescent="0.3">
      <c r="A21" s="54"/>
      <c r="B21" s="7"/>
      <c r="C21" s="7"/>
      <c r="D21" s="7"/>
      <c r="E21" s="7"/>
      <c r="F21" s="7"/>
      <c r="G21" s="7"/>
      <c r="H21" s="7"/>
      <c r="I21" s="7"/>
      <c r="J21" s="7"/>
      <c r="K21" s="7"/>
      <c r="L21" s="7"/>
    </row>
    <row r="22" spans="1:12" ht="18.75" customHeight="1" x14ac:dyDescent="0.3">
      <c r="A22" s="54"/>
      <c r="B22" s="7"/>
      <c r="C22" s="7"/>
      <c r="D22" s="7"/>
      <c r="E22" s="7"/>
      <c r="F22" s="7"/>
      <c r="G22" s="7"/>
      <c r="H22" s="7"/>
      <c r="I22" s="7"/>
      <c r="J22" s="7"/>
      <c r="K22" s="7"/>
      <c r="L22" s="7"/>
    </row>
    <row r="23" spans="1:12" ht="18.75" customHeight="1" x14ac:dyDescent="0.3">
      <c r="A23" s="54"/>
      <c r="B23" s="7"/>
      <c r="C23" s="7"/>
      <c r="D23" s="7"/>
      <c r="E23" s="7"/>
      <c r="F23" s="7"/>
      <c r="G23" s="7"/>
      <c r="H23" s="7"/>
      <c r="I23" s="7"/>
      <c r="J23" s="7"/>
      <c r="K23" s="7"/>
      <c r="L23" s="7"/>
    </row>
    <row r="24" spans="1:12" x14ac:dyDescent="0.3">
      <c r="A24" s="54"/>
      <c r="B24" s="7"/>
      <c r="C24" s="7"/>
      <c r="D24" s="7"/>
      <c r="E24" s="7"/>
      <c r="F24" s="7"/>
      <c r="G24" s="7"/>
      <c r="H24" s="7"/>
      <c r="I24" s="7"/>
      <c r="J24" s="7"/>
      <c r="K24" s="7"/>
      <c r="L24" s="7"/>
    </row>
    <row r="25" spans="1:12" x14ac:dyDescent="0.3">
      <c r="A25" s="54"/>
      <c r="B25" s="58"/>
      <c r="C25" s="58"/>
      <c r="D25" s="58"/>
      <c r="E25" s="58"/>
      <c r="F25" s="7"/>
      <c r="G25" s="7"/>
      <c r="H25" s="7"/>
      <c r="I25" s="7"/>
      <c r="J25" s="7"/>
      <c r="K25" s="7"/>
      <c r="L25" s="7"/>
    </row>
    <row r="26" spans="1:12" x14ac:dyDescent="0.3">
      <c r="A26" s="54"/>
      <c r="B26" s="58"/>
      <c r="C26" s="58"/>
      <c r="D26" s="58"/>
      <c r="E26" s="58"/>
      <c r="F26" s="7"/>
      <c r="G26" s="7"/>
      <c r="H26" s="7"/>
      <c r="I26" s="7"/>
      <c r="J26" s="7"/>
      <c r="K26" s="7"/>
      <c r="L26" s="7"/>
    </row>
    <row r="27" spans="1:12" x14ac:dyDescent="0.3">
      <c r="A27" s="54"/>
      <c r="B27" s="58"/>
      <c r="C27" s="58"/>
      <c r="D27" s="58"/>
      <c r="E27" s="58"/>
      <c r="F27" s="7"/>
      <c r="G27" s="7"/>
      <c r="H27" s="7"/>
      <c r="I27" s="7"/>
      <c r="J27" s="7"/>
      <c r="K27" s="7"/>
      <c r="L27" s="7"/>
    </row>
    <row r="28" spans="1:12" x14ac:dyDescent="0.3">
      <c r="A28" s="54"/>
      <c r="B28" s="58"/>
      <c r="C28" s="58"/>
      <c r="D28" s="58"/>
      <c r="E28" s="58"/>
      <c r="F28" s="7"/>
      <c r="G28" s="7"/>
      <c r="H28" s="7"/>
      <c r="I28" s="7"/>
      <c r="J28" s="7"/>
      <c r="K28" s="7"/>
      <c r="L28" s="7"/>
    </row>
    <row r="29" spans="1:12" x14ac:dyDescent="0.3">
      <c r="A29" s="54"/>
      <c r="B29" s="58"/>
      <c r="C29" s="58"/>
      <c r="D29" s="58"/>
      <c r="E29" s="58"/>
      <c r="F29" s="7"/>
      <c r="G29" s="7"/>
      <c r="H29" s="7"/>
      <c r="I29" s="7"/>
      <c r="J29" s="7"/>
      <c r="K29" s="7"/>
      <c r="L29" s="7"/>
    </row>
    <row r="30" spans="1:12" x14ac:dyDescent="0.3">
      <c r="A30" s="54"/>
      <c r="B30" s="58"/>
      <c r="C30" s="58"/>
      <c r="D30" s="58"/>
      <c r="E30" s="58"/>
      <c r="F30" s="7"/>
      <c r="G30" s="7"/>
      <c r="H30" s="7"/>
      <c r="I30" s="7"/>
      <c r="J30" s="7"/>
      <c r="K30" s="7"/>
      <c r="L30" s="7"/>
    </row>
    <row r="31" spans="1:12" x14ac:dyDescent="0.3">
      <c r="A31" s="54"/>
      <c r="B31" s="58"/>
      <c r="C31" s="58"/>
      <c r="D31" s="58"/>
      <c r="E31" s="58"/>
      <c r="F31" s="7"/>
      <c r="G31" s="7"/>
      <c r="H31" s="7"/>
      <c r="I31" s="7"/>
      <c r="J31" s="7"/>
      <c r="K31" s="7"/>
      <c r="L31" s="7"/>
    </row>
    <row r="32" spans="1:12" x14ac:dyDescent="0.3">
      <c r="A32" s="54"/>
      <c r="B32" s="58"/>
      <c r="C32" s="58"/>
      <c r="D32" s="58"/>
      <c r="E32" s="58"/>
      <c r="F32" s="7"/>
      <c r="G32" s="7"/>
      <c r="H32" s="7"/>
      <c r="I32" s="7"/>
      <c r="J32" s="7"/>
      <c r="K32" s="7"/>
      <c r="L32" s="7"/>
    </row>
    <row r="33" spans="1:12" x14ac:dyDescent="0.3">
      <c r="A33" s="7"/>
      <c r="B33" s="7"/>
      <c r="C33" s="7"/>
      <c r="D33" s="7"/>
      <c r="E33" s="7"/>
      <c r="F33" s="7"/>
      <c r="G33" s="7"/>
      <c r="H33" s="7"/>
      <c r="I33" s="7"/>
      <c r="J33" s="7"/>
      <c r="K33" s="7"/>
      <c r="L33" s="7"/>
    </row>
    <row r="34" spans="1:12" x14ac:dyDescent="0.3">
      <c r="F34" s="7"/>
      <c r="G34" s="7"/>
      <c r="H34" s="7"/>
      <c r="I34" s="7"/>
      <c r="J34" s="7"/>
      <c r="K34" s="7"/>
      <c r="L34" s="7"/>
    </row>
    <row r="35" spans="1:12" hidden="1" x14ac:dyDescent="0.3">
      <c r="F35" s="7"/>
      <c r="G35" s="7"/>
      <c r="H35" s="7"/>
      <c r="I35" s="7"/>
      <c r="J35" s="7"/>
      <c r="K35" s="7"/>
      <c r="L35" s="7"/>
    </row>
    <row r="36" spans="1:12" x14ac:dyDescent="0.3">
      <c r="F36" s="7"/>
      <c r="G36" s="7"/>
      <c r="H36" s="7"/>
      <c r="I36" s="7"/>
      <c r="J36" s="7"/>
      <c r="K36" s="7"/>
      <c r="L36" s="7"/>
    </row>
    <row r="37" spans="1:12" x14ac:dyDescent="0.3">
      <c r="F37" s="7"/>
      <c r="G37" s="7"/>
      <c r="H37" s="7"/>
      <c r="I37" s="7"/>
      <c r="J37" s="7"/>
      <c r="K37" s="7"/>
      <c r="L37" s="7"/>
    </row>
    <row r="38" spans="1:12" x14ac:dyDescent="0.3">
      <c r="F38" s="7"/>
      <c r="G38" s="7"/>
      <c r="H38" s="7"/>
      <c r="I38" s="7"/>
      <c r="J38" s="7"/>
      <c r="K38" s="7"/>
      <c r="L38" s="7"/>
    </row>
    <row r="39" spans="1:12" x14ac:dyDescent="0.3">
      <c r="F39" s="7"/>
      <c r="G39" s="7"/>
      <c r="H39" s="7"/>
      <c r="I39" s="7"/>
      <c r="J39" s="7"/>
      <c r="K39" s="7"/>
      <c r="L39" s="7"/>
    </row>
    <row r="40" spans="1:12" x14ac:dyDescent="0.3">
      <c r="A40" s="7"/>
      <c r="B40" s="7"/>
      <c r="C40" s="7"/>
      <c r="D40" s="7"/>
      <c r="E40" s="7"/>
      <c r="F40" s="7"/>
      <c r="G40" s="7"/>
      <c r="H40" s="7"/>
      <c r="I40" s="7"/>
      <c r="J40" s="7"/>
      <c r="K40" s="7"/>
      <c r="L40" s="7"/>
    </row>
  </sheetData>
  <sheetProtection selectLockedCells="1"/>
  <mergeCells count="4">
    <mergeCell ref="A2:E2"/>
    <mergeCell ref="G2:L2"/>
    <mergeCell ref="G14:L14"/>
    <mergeCell ref="A1:L1"/>
  </mergeCells>
  <pageMargins left="0.7" right="0.7" top="0.75" bottom="0.75" header="0.3" footer="0.3"/>
  <pageSetup scale="5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2734-F7E2-4E89-AD02-2D967F93E62F}">
  <sheetPr>
    <pageSetUpPr fitToPage="1"/>
  </sheetPr>
  <dimension ref="A1:N44"/>
  <sheetViews>
    <sheetView zoomScale="65" zoomScaleNormal="65" workbookViewId="0">
      <selection activeCell="K25" sqref="K25"/>
    </sheetView>
  </sheetViews>
  <sheetFormatPr defaultRowHeight="15.6" x14ac:dyDescent="0.3"/>
  <cols>
    <col min="1" max="1" width="21" customWidth="1"/>
    <col min="9" max="9" width="9.5" customWidth="1"/>
  </cols>
  <sheetData>
    <row r="1" spans="1:14" ht="21" x14ac:dyDescent="0.4">
      <c r="A1" s="135" t="s">
        <v>69</v>
      </c>
      <c r="B1" s="135"/>
      <c r="C1" s="135"/>
      <c r="D1" s="135"/>
      <c r="E1" s="135"/>
      <c r="F1" s="135"/>
      <c r="G1" s="135"/>
      <c r="H1" s="135"/>
      <c r="I1" s="135"/>
      <c r="J1" s="134"/>
      <c r="K1" s="134"/>
      <c r="L1" s="134"/>
      <c r="M1" s="134"/>
      <c r="N1" s="134"/>
    </row>
    <row r="2" spans="1:14" x14ac:dyDescent="0.3">
      <c r="J2" s="11"/>
      <c r="K2" s="11"/>
      <c r="L2" s="11"/>
      <c r="M2" s="11"/>
      <c r="N2" s="11"/>
    </row>
    <row r="3" spans="1:14" x14ac:dyDescent="0.3">
      <c r="A3" s="14" t="s">
        <v>43</v>
      </c>
      <c r="B3" s="14"/>
      <c r="C3" s="14"/>
      <c r="D3" s="14"/>
      <c r="E3" s="14"/>
      <c r="F3" s="15"/>
      <c r="G3" s="15"/>
      <c r="H3" s="15"/>
      <c r="I3" s="15"/>
      <c r="J3" s="11"/>
      <c r="K3" s="11"/>
      <c r="L3" s="11"/>
      <c r="M3" s="11"/>
      <c r="N3" s="11"/>
    </row>
    <row r="4" spans="1:14" x14ac:dyDescent="0.3">
      <c r="A4" s="9" t="s">
        <v>5</v>
      </c>
      <c r="B4" s="10" t="s">
        <v>44</v>
      </c>
      <c r="C4" s="10"/>
      <c r="D4" s="10"/>
      <c r="E4" s="10"/>
      <c r="F4" s="6"/>
      <c r="G4" s="6"/>
      <c r="H4" s="6"/>
      <c r="I4" s="6"/>
      <c r="J4" s="11"/>
      <c r="K4" s="11"/>
      <c r="L4" s="11"/>
      <c r="M4" s="11"/>
      <c r="N4" s="11"/>
    </row>
    <row r="5" spans="1:14" x14ac:dyDescent="0.3">
      <c r="A5" s="12" t="s">
        <v>6</v>
      </c>
      <c r="B5" s="13" t="s">
        <v>45</v>
      </c>
      <c r="C5" s="13"/>
      <c r="D5" s="13"/>
      <c r="E5" s="13"/>
      <c r="F5" s="8"/>
      <c r="G5" s="8"/>
      <c r="H5" s="8"/>
      <c r="I5" s="8"/>
      <c r="J5" s="11"/>
      <c r="K5" s="11"/>
      <c r="L5" s="11"/>
      <c r="M5" s="11"/>
      <c r="N5" s="11"/>
    </row>
    <row r="6" spans="1:14" ht="16.2" thickBot="1" x14ac:dyDescent="0.35"/>
    <row r="7" spans="1:14" ht="45.75" customHeight="1" x14ac:dyDescent="0.3">
      <c r="A7" s="24" t="s">
        <v>4</v>
      </c>
      <c r="B7" s="198" t="s">
        <v>68</v>
      </c>
      <c r="C7" s="198"/>
      <c r="D7" s="198"/>
      <c r="E7" s="198"/>
      <c r="F7" s="198"/>
      <c r="G7" s="198"/>
      <c r="H7" s="198"/>
      <c r="I7" s="199"/>
    </row>
    <row r="8" spans="1:14" ht="16.2" thickBot="1" x14ac:dyDescent="0.35">
      <c r="A8" s="25" t="s">
        <v>7</v>
      </c>
      <c r="B8" s="194" t="s">
        <v>46</v>
      </c>
      <c r="C8" s="194"/>
      <c r="D8" s="194"/>
      <c r="E8" s="194"/>
      <c r="F8" s="194"/>
      <c r="G8" s="194"/>
      <c r="H8" s="194"/>
      <c r="I8" s="195"/>
    </row>
    <row r="9" spans="1:14" ht="21.9" customHeight="1" x14ac:dyDescent="0.3">
      <c r="A9" s="17">
        <v>3</v>
      </c>
      <c r="B9" s="18" t="s">
        <v>114</v>
      </c>
      <c r="C9" s="18"/>
      <c r="D9" s="18"/>
      <c r="E9" s="18"/>
      <c r="F9" s="18"/>
      <c r="G9" s="18"/>
      <c r="H9" s="18"/>
      <c r="I9" s="19"/>
    </row>
    <row r="10" spans="1:14" ht="21.9" customHeight="1" x14ac:dyDescent="0.3">
      <c r="A10" s="20">
        <v>1</v>
      </c>
      <c r="B10" s="7" t="s">
        <v>115</v>
      </c>
      <c r="C10" s="7"/>
      <c r="D10" s="7"/>
      <c r="E10" s="7"/>
      <c r="F10" s="7"/>
      <c r="G10" s="7"/>
      <c r="H10" s="7"/>
      <c r="I10" s="21"/>
    </row>
    <row r="11" spans="1:14" ht="21.9" customHeight="1" x14ac:dyDescent="0.3">
      <c r="A11" s="20"/>
      <c r="B11" s="7"/>
      <c r="C11" s="7"/>
      <c r="D11" s="7"/>
      <c r="E11" s="7"/>
      <c r="F11" s="7"/>
      <c r="G11" s="7"/>
      <c r="H11" s="7"/>
      <c r="I11" s="21"/>
    </row>
    <row r="12" spans="1:14" ht="16.2" thickBot="1" x14ac:dyDescent="0.35">
      <c r="A12" s="22" t="s">
        <v>116</v>
      </c>
      <c r="B12" s="16"/>
      <c r="C12" s="16"/>
      <c r="D12" s="16"/>
      <c r="E12" s="16"/>
      <c r="F12" s="16"/>
      <c r="G12" s="16"/>
      <c r="H12" s="16"/>
      <c r="I12" s="23"/>
    </row>
    <row r="13" spans="1:14" ht="16.2" thickBot="1" x14ac:dyDescent="0.35">
      <c r="A13" s="26"/>
      <c r="B13" s="26"/>
      <c r="C13" s="26"/>
      <c r="D13" s="26"/>
      <c r="E13" s="26"/>
      <c r="F13" s="26"/>
      <c r="G13" s="26"/>
      <c r="H13" s="26"/>
      <c r="I13" s="26"/>
    </row>
    <row r="14" spans="1:14" ht="43.5" customHeight="1" x14ac:dyDescent="0.3">
      <c r="A14" s="24" t="s">
        <v>10</v>
      </c>
      <c r="B14" s="196" t="s">
        <v>55</v>
      </c>
      <c r="C14" s="196"/>
      <c r="D14" s="196"/>
      <c r="E14" s="196"/>
      <c r="F14" s="196"/>
      <c r="G14" s="196"/>
      <c r="H14" s="196"/>
      <c r="I14" s="197"/>
    </row>
    <row r="15" spans="1:14" ht="16.2" thickBot="1" x14ac:dyDescent="0.35">
      <c r="A15" s="25" t="s">
        <v>7</v>
      </c>
      <c r="B15" s="194" t="s">
        <v>46</v>
      </c>
      <c r="C15" s="194"/>
      <c r="D15" s="194"/>
      <c r="E15" s="194"/>
      <c r="F15" s="194"/>
      <c r="G15" s="194"/>
      <c r="H15" s="194"/>
      <c r="I15" s="195"/>
    </row>
    <row r="16" spans="1:14" ht="21.9" customHeight="1" x14ac:dyDescent="0.3">
      <c r="A16" s="17">
        <v>3</v>
      </c>
      <c r="B16" s="18" t="s">
        <v>72</v>
      </c>
      <c r="C16" s="18"/>
      <c r="D16" s="18"/>
      <c r="E16" s="18"/>
      <c r="F16" s="18"/>
      <c r="G16" s="18"/>
      <c r="H16" s="18"/>
      <c r="I16" s="19"/>
    </row>
    <row r="17" spans="1:9" ht="21.9" customHeight="1" x14ac:dyDescent="0.3">
      <c r="A17" s="20">
        <v>2</v>
      </c>
      <c r="B17" s="29" t="s">
        <v>73</v>
      </c>
      <c r="C17" s="7"/>
      <c r="D17" s="7"/>
      <c r="E17" s="7"/>
      <c r="F17" s="7"/>
      <c r="G17" s="7"/>
      <c r="H17" s="7"/>
      <c r="I17" s="21"/>
    </row>
    <row r="18" spans="1:9" ht="21.9" customHeight="1" x14ac:dyDescent="0.3">
      <c r="A18" s="20"/>
      <c r="B18" s="7" t="s">
        <v>56</v>
      </c>
      <c r="C18" s="7"/>
      <c r="D18" s="7"/>
      <c r="E18" s="7"/>
      <c r="F18" s="7"/>
      <c r="G18" s="7"/>
      <c r="H18" s="7"/>
      <c r="I18" s="21"/>
    </row>
    <row r="19" spans="1:9" ht="21.9" customHeight="1" x14ac:dyDescent="0.3">
      <c r="A19" s="20">
        <v>1</v>
      </c>
      <c r="B19" s="7" t="s">
        <v>49</v>
      </c>
      <c r="C19" s="7"/>
      <c r="D19" s="7"/>
      <c r="E19" s="7"/>
      <c r="F19" s="7"/>
      <c r="G19" s="7"/>
      <c r="H19" s="7"/>
      <c r="I19" s="21"/>
    </row>
    <row r="20" spans="1:9" x14ac:dyDescent="0.3">
      <c r="A20" s="7"/>
      <c r="B20" s="7"/>
      <c r="C20" s="7"/>
      <c r="D20" s="7"/>
      <c r="E20" s="7"/>
      <c r="F20" s="7"/>
      <c r="G20" s="7"/>
      <c r="H20" s="7"/>
      <c r="I20" s="21"/>
    </row>
    <row r="21" spans="1:9" x14ac:dyDescent="0.3">
      <c r="B21" t="s">
        <v>47</v>
      </c>
      <c r="I21" s="21"/>
    </row>
    <row r="22" spans="1:9" x14ac:dyDescent="0.3">
      <c r="B22" t="s">
        <v>48</v>
      </c>
      <c r="I22" s="21"/>
    </row>
    <row r="23" spans="1:9" ht="16.2" thickBot="1" x14ac:dyDescent="0.35">
      <c r="A23" s="16"/>
      <c r="B23" s="16" t="s">
        <v>50</v>
      </c>
      <c r="C23" s="16"/>
      <c r="D23" s="16"/>
      <c r="E23" s="16"/>
      <c r="F23" s="16"/>
      <c r="G23" s="16"/>
      <c r="H23" s="16"/>
      <c r="I23" s="23"/>
    </row>
    <row r="24" spans="1:9" ht="16.2" thickBot="1" x14ac:dyDescent="0.35">
      <c r="A24" s="27"/>
      <c r="B24" s="27"/>
      <c r="C24" s="27"/>
      <c r="D24" s="27"/>
      <c r="E24" s="27"/>
      <c r="F24" s="27"/>
      <c r="G24" s="27"/>
      <c r="H24" s="27"/>
      <c r="I24" s="27"/>
    </row>
    <row r="25" spans="1:9" ht="43.5" customHeight="1" x14ac:dyDescent="0.3">
      <c r="A25" s="24" t="s">
        <v>11</v>
      </c>
      <c r="B25" s="198" t="s">
        <v>51</v>
      </c>
      <c r="C25" s="198"/>
      <c r="D25" s="198"/>
      <c r="E25" s="198"/>
      <c r="F25" s="198"/>
      <c r="G25" s="198"/>
      <c r="H25" s="198"/>
      <c r="I25" s="199"/>
    </row>
    <row r="26" spans="1:9" ht="16.2" thickBot="1" x14ac:dyDescent="0.35">
      <c r="A26" s="25" t="s">
        <v>7</v>
      </c>
      <c r="B26" s="194" t="s">
        <v>57</v>
      </c>
      <c r="C26" s="194"/>
      <c r="D26" s="194"/>
      <c r="E26" s="194"/>
      <c r="F26" s="194"/>
      <c r="G26" s="194"/>
      <c r="H26" s="194"/>
      <c r="I26" s="195"/>
    </row>
    <row r="27" spans="1:9" x14ac:dyDescent="0.3">
      <c r="A27" s="17">
        <v>3</v>
      </c>
      <c r="B27" s="18" t="s">
        <v>52</v>
      </c>
      <c r="C27" s="18"/>
      <c r="D27" s="18"/>
      <c r="E27" s="18"/>
      <c r="F27" s="18"/>
      <c r="G27" s="18"/>
      <c r="H27" s="18"/>
      <c r="I27" s="19"/>
    </row>
    <row r="28" spans="1:9" x14ac:dyDescent="0.3">
      <c r="A28" s="20">
        <v>2</v>
      </c>
      <c r="B28" s="7" t="s">
        <v>58</v>
      </c>
      <c r="C28" s="7"/>
      <c r="D28" s="7"/>
      <c r="E28" s="7"/>
      <c r="F28" s="7"/>
      <c r="G28" s="7"/>
      <c r="H28" s="7"/>
      <c r="I28" s="21"/>
    </row>
    <row r="29" spans="1:9" x14ac:dyDescent="0.3">
      <c r="A29" s="20"/>
      <c r="B29" s="7" t="s">
        <v>59</v>
      </c>
      <c r="C29" s="7"/>
      <c r="D29" s="7"/>
      <c r="E29" s="7"/>
      <c r="F29" s="7"/>
      <c r="G29" s="7"/>
      <c r="H29" s="7"/>
      <c r="I29" s="21"/>
    </row>
    <row r="30" spans="1:9" x14ac:dyDescent="0.3">
      <c r="A30" s="20"/>
      <c r="B30" s="7" t="s">
        <v>60</v>
      </c>
      <c r="C30" s="7"/>
      <c r="D30" s="7"/>
      <c r="E30" s="7"/>
      <c r="F30" s="7"/>
      <c r="G30" s="7"/>
      <c r="H30" s="7"/>
      <c r="I30" s="21"/>
    </row>
    <row r="31" spans="1:9" ht="16.2" thickBot="1" x14ac:dyDescent="0.35">
      <c r="A31" s="25">
        <v>1</v>
      </c>
      <c r="B31" s="16" t="s">
        <v>53</v>
      </c>
      <c r="C31" s="16"/>
      <c r="D31" s="16"/>
      <c r="E31" s="16"/>
      <c r="F31" s="16"/>
      <c r="G31" s="16"/>
      <c r="H31" s="16"/>
      <c r="I31" s="23"/>
    </row>
    <row r="32" spans="1:9" ht="16.2" thickBot="1" x14ac:dyDescent="0.35">
      <c r="A32" s="27"/>
      <c r="B32" s="27"/>
      <c r="C32" s="27"/>
      <c r="D32" s="27"/>
      <c r="E32" s="27"/>
      <c r="F32" s="27"/>
      <c r="G32" s="27"/>
      <c r="H32" s="27"/>
      <c r="I32" s="27"/>
    </row>
    <row r="33" spans="1:11" ht="52.5" customHeight="1" x14ac:dyDescent="0.3">
      <c r="A33" s="24" t="s">
        <v>13</v>
      </c>
      <c r="B33" s="196" t="s">
        <v>14</v>
      </c>
      <c r="C33" s="196"/>
      <c r="D33" s="196"/>
      <c r="E33" s="196"/>
      <c r="F33" s="196"/>
      <c r="G33" s="196"/>
      <c r="H33" s="196"/>
      <c r="I33" s="197"/>
    </row>
    <row r="34" spans="1:11" ht="16.2" thickBot="1" x14ac:dyDescent="0.35">
      <c r="A34" s="25" t="s">
        <v>7</v>
      </c>
      <c r="B34" s="194" t="s">
        <v>57</v>
      </c>
      <c r="C34" s="194"/>
      <c r="D34" s="194"/>
      <c r="E34" s="194"/>
      <c r="F34" s="194"/>
      <c r="G34" s="194"/>
      <c r="H34" s="194"/>
      <c r="I34" s="195"/>
    </row>
    <row r="35" spans="1:11" x14ac:dyDescent="0.3">
      <c r="A35" s="17">
        <v>3</v>
      </c>
      <c r="B35" s="18" t="s">
        <v>61</v>
      </c>
      <c r="C35" s="18"/>
      <c r="D35" s="18"/>
      <c r="E35" s="18"/>
      <c r="F35" s="18"/>
      <c r="G35" s="18"/>
      <c r="H35" s="18"/>
      <c r="I35" s="19"/>
    </row>
    <row r="36" spans="1:11" x14ac:dyDescent="0.3">
      <c r="A36" s="20"/>
      <c r="B36" s="7" t="s">
        <v>62</v>
      </c>
      <c r="C36" s="7"/>
      <c r="D36" s="7"/>
      <c r="E36" s="7"/>
      <c r="F36" s="7"/>
      <c r="G36" s="7"/>
      <c r="H36" s="7"/>
      <c r="I36" s="21"/>
    </row>
    <row r="37" spans="1:11" x14ac:dyDescent="0.3">
      <c r="A37" s="20"/>
      <c r="B37" s="7" t="s">
        <v>63</v>
      </c>
      <c r="C37" s="7"/>
      <c r="D37" s="7"/>
      <c r="E37" s="7"/>
      <c r="F37" s="7"/>
      <c r="G37" s="7"/>
      <c r="H37" s="7"/>
      <c r="I37" s="21"/>
    </row>
    <row r="38" spans="1:11" x14ac:dyDescent="0.3">
      <c r="A38" s="20">
        <v>2</v>
      </c>
      <c r="B38" s="7" t="s">
        <v>64</v>
      </c>
      <c r="C38" s="7"/>
      <c r="D38" s="7"/>
      <c r="E38" s="7"/>
      <c r="F38" s="7"/>
      <c r="G38" s="7"/>
      <c r="H38" s="7"/>
      <c r="I38" s="21"/>
    </row>
    <row r="39" spans="1:11" x14ac:dyDescent="0.3">
      <c r="A39" s="20"/>
      <c r="B39" s="7" t="s">
        <v>66</v>
      </c>
      <c r="C39" s="7"/>
      <c r="D39" s="7"/>
      <c r="E39" s="7"/>
      <c r="F39" s="7"/>
      <c r="G39" s="7"/>
      <c r="H39" s="7"/>
      <c r="I39" s="21"/>
    </row>
    <row r="40" spans="1:11" x14ac:dyDescent="0.3">
      <c r="A40" s="20"/>
      <c r="B40" s="7" t="s">
        <v>65</v>
      </c>
      <c r="C40" s="7"/>
      <c r="D40" s="7"/>
      <c r="E40" s="7"/>
      <c r="F40" s="7"/>
      <c r="G40" s="7"/>
      <c r="H40" s="7"/>
      <c r="I40" s="21"/>
    </row>
    <row r="41" spans="1:11" x14ac:dyDescent="0.3">
      <c r="A41" s="20">
        <v>1</v>
      </c>
      <c r="B41" s="7" t="s">
        <v>71</v>
      </c>
      <c r="C41" s="7"/>
      <c r="D41" s="7"/>
      <c r="E41" s="7"/>
      <c r="F41" s="7"/>
      <c r="G41" s="7"/>
      <c r="H41" s="7"/>
      <c r="I41" s="21"/>
      <c r="K41" s="28"/>
    </row>
    <row r="42" spans="1:11" ht="16.2" thickBot="1" x14ac:dyDescent="0.35">
      <c r="A42" s="22"/>
      <c r="B42" s="16" t="s">
        <v>67</v>
      </c>
      <c r="C42" s="16"/>
      <c r="D42" s="16"/>
      <c r="E42" s="16"/>
      <c r="F42" s="16"/>
      <c r="G42" s="16"/>
      <c r="H42" s="16"/>
      <c r="I42" s="23"/>
    </row>
    <row r="44" spans="1:11" x14ac:dyDescent="0.3">
      <c r="B44" t="s">
        <v>54</v>
      </c>
    </row>
  </sheetData>
  <sheetProtection algorithmName="SHA-512" hashValue="da7Q+pOlNvp4mopKO4lizf8S76DfwQ55ECiSngmyWZYMXVSyzuK2+o7WTfAGya7Lf/Jq69Ajk0mPwaj9i93xRA==" saltValue="xGv8jaCN2hmlLqZ8Wa1HDA==" spinCount="100000" sheet="1" objects="1" scenarios="1" selectLockedCells="1"/>
  <mergeCells count="9">
    <mergeCell ref="B26:I26"/>
    <mergeCell ref="B33:I33"/>
    <mergeCell ref="B34:I34"/>
    <mergeCell ref="A1:I1"/>
    <mergeCell ref="B7:I7"/>
    <mergeCell ref="B8:I8"/>
    <mergeCell ref="B14:I14"/>
    <mergeCell ref="B15:I15"/>
    <mergeCell ref="B25:I25"/>
  </mergeCells>
  <pageMargins left="0.7" right="0.7" top="0.75" bottom="0.75" header="0.3" footer="0.3"/>
  <pageSetup scale="78"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ID_ xmlns="93e874a1-e89f-4d6d-bcd3-cc575514349b" xsi:nil="true"/>
    <_dlc_DocId xmlns="1c6444e4-4c8e-44cb-afe4-ae2800eb1760">PD3Q3ZYKERHA-2046002152-557</_dlc_DocId>
    <_dlc_DocIdUrl xmlns="1c6444e4-4c8e-44cb-afe4-ae2800eb1760">
      <Url>https://projects.impaqint.com/Health/MIDS_Patient/_layouts/15/DocIdRedir.aspx?ID=PD3Q3ZYKERHA-2046002152-557</Url>
      <Description>PD3Q3ZYKERHA-2046002152-557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9D2DF632C085049A238562E4862F9A5" ma:contentTypeVersion="2" ma:contentTypeDescription="Create a new document." ma:contentTypeScope="" ma:versionID="6d1c5fbc1c9ff8294d0293a497cc1073">
  <xsd:schema xmlns:xsd="http://www.w3.org/2001/XMLSchema" xmlns:xs="http://www.w3.org/2001/XMLSchema" xmlns:p="http://schemas.microsoft.com/office/2006/metadata/properties" xmlns:ns1="http://schemas.microsoft.com/sharepoint/v3" xmlns:ns2="1c6444e4-4c8e-44cb-afe4-ae2800eb1760" xmlns:ns3="93e874a1-e89f-4d6d-bcd3-cc575514349b" targetNamespace="http://schemas.microsoft.com/office/2006/metadata/properties" ma:root="true" ma:fieldsID="e0abb106440efb0bf268a6db70c64d9e" ns1:_="" ns2:_="" ns3:_="">
    <xsd:import namespace="http://schemas.microsoft.com/sharepoint/v3"/>
    <xsd:import namespace="1c6444e4-4c8e-44cb-afe4-ae2800eb1760"/>
    <xsd:import namespace="93e874a1-e89f-4d6d-bcd3-cc575514349b"/>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ID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6444e4-4c8e-44cb-afe4-ae2800eb176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3e874a1-e89f-4d6d-bcd3-cc575514349b" elementFormDefault="qualified">
    <xsd:import namespace="http://schemas.microsoft.com/office/2006/documentManagement/types"/>
    <xsd:import namespace="http://schemas.microsoft.com/office/infopath/2007/PartnerControls"/>
    <xsd:element name="ID_" ma:index="13" nillable="true" ma:displayName="ID_" ma:internalName="ID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D5ACB4-180B-495F-8544-D34C269D3449}">
  <ds:schemaRefs>
    <ds:schemaRef ds:uri="http://schemas.microsoft.com/sharepoint/v3/contenttype/forms"/>
  </ds:schemaRefs>
</ds:datastoreItem>
</file>

<file path=customXml/itemProps2.xml><?xml version="1.0" encoding="utf-8"?>
<ds:datastoreItem xmlns:ds="http://schemas.openxmlformats.org/officeDocument/2006/customXml" ds:itemID="{CB273AB1-CC11-44B4-8C36-98420E3CAB45}">
  <ds:schemaRefs>
    <ds:schemaRef ds:uri="http://schemas.microsoft.com/sharepoint/events"/>
  </ds:schemaRefs>
</ds:datastoreItem>
</file>

<file path=customXml/itemProps3.xml><?xml version="1.0" encoding="utf-8"?>
<ds:datastoreItem xmlns:ds="http://schemas.openxmlformats.org/officeDocument/2006/customXml" ds:itemID="{4E18B3E2-82FD-4B11-B4AF-7040F24BF39C}">
  <ds:schemaRefs>
    <ds:schemaRef ds:uri="1c6444e4-4c8e-44cb-afe4-ae2800eb1760"/>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3e874a1-e89f-4d6d-bcd3-cc575514349b"/>
    <ds:schemaRef ds:uri="http://www.w3.org/XML/1998/namespace"/>
    <ds:schemaRef ds:uri="http://purl.org/dc/dcmitype/"/>
  </ds:schemaRefs>
</ds:datastoreItem>
</file>

<file path=customXml/itemProps4.xml><?xml version="1.0" encoding="utf-8"?>
<ds:datastoreItem xmlns:ds="http://schemas.openxmlformats.org/officeDocument/2006/customXml" ds:itemID="{4C89F824-1DBA-45AC-8E4F-5B06FCBDCC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6444e4-4c8e-44cb-afe4-ae2800eb1760"/>
    <ds:schemaRef ds:uri="93e874a1-e89f-4d6d-bcd3-cc57551434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KEY Data Elements</vt:lpstr>
      <vt:lpstr>EXAMPLE Scorecard_Site1</vt:lpstr>
      <vt:lpstr>Scorecard_Site2</vt:lpstr>
      <vt:lpstr>Scorecard_Site3</vt:lpstr>
      <vt:lpstr>Analysis_Site2</vt:lpstr>
      <vt:lpstr>Analysis_Site3</vt:lpstr>
      <vt:lpstr>Scorecard_ALL</vt:lpstr>
      <vt:lpstr>Analysis_ALL</vt:lpstr>
      <vt:lpstr>Scorecard Definitions</vt:lpstr>
      <vt:lpstr>Value Sets</vt:lpstr>
      <vt:lpstr>Value Set Evaluation</vt:lpstr>
      <vt:lpstr>Analysis_ALL!Print_Area</vt:lpstr>
      <vt:lpstr>Analysis_Site2!Print_Area</vt:lpstr>
      <vt:lpstr>Analysis_Site3!Print_Area</vt:lpstr>
      <vt:lpstr>'EXAMPLE Scorecard_Site1'!Print_Area</vt:lpstr>
      <vt:lpstr>Scorecard_ALL!Print_Area</vt:lpstr>
      <vt:lpstr>Scorecard_Site2!Print_Area</vt:lpstr>
      <vt:lpstr>Scorecard_Site3!Print_Area</vt:lpstr>
      <vt:lpstr>'EXAMPLE Scorecard_Site1'!Print_Titles</vt:lpstr>
      <vt:lpstr>Scorecard_Site2!Print_Titles</vt:lpstr>
      <vt:lpstr>Scorecard_Site3!Print_Titles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Maggie Lohnes</cp:lastModifiedBy>
  <cp:lastPrinted>2018-05-07T15:11:45Z</cp:lastPrinted>
  <dcterms:created xsi:type="dcterms:W3CDTF">2016-07-22T15:33:17Z</dcterms:created>
  <dcterms:modified xsi:type="dcterms:W3CDTF">2019-11-26T00:58:46Z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0x010100C9D2DF632C085049A238562E4862F9A5</vt:lpwstr>
  </property>
  <property fmtid="{D5CDD505-2E9C-101B-9397-08002B2CF9AE}" pid="3" name="WorkbookGuid">
    <vt:lpwstr>6cb58c12-9233-4ed8-9f6a-df06041f9b47</vt:lpwstr>
  </property>
  <property fmtid="{D5CDD505-2E9C-101B-9397-08002B2CF9AE}" pid="4" name="_dlc_DocIdItemGuid">
    <vt:lpwstr>bb6d3b9b-6928-49c8-8e34-191c9315c28c</vt:lpwstr>
  </property>
</Properties>
</file>